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E:\02 地区中総体\Ｒ０７\"/>
    </mc:Choice>
  </mc:AlternateContent>
  <xr:revisionPtr revIDLastSave="0" documentId="13_ncr:1_{FABA439B-A2CC-4F78-9310-33A7954B97DC}" xr6:coauthVersionLast="36" xr6:coauthVersionMax="47" xr10:uidLastSave="{00000000-0000-0000-0000-000000000000}"/>
  <workbookProtection workbookAlgorithmName="SHA-512" workbookHashValue="XatO/4raV/gJlvap1DNTFEcosWgw94jFs6Um6cwacyTJlO65XKEddxvPC9o4ntU5FOeflDTBivQ+FBenjDRtmA==" workbookSaltValue="SRfsw0BtF1Tgu7u3HXZmiA==" workbookSpinCount="100000" lockStructure="1"/>
  <bookViews>
    <workbookView xWindow="0" yWindow="0" windowWidth="28800" windowHeight="12135" activeTab="4" xr2:uid="{CF377B18-AE1A-4858-84B3-4746E53E0C7D}"/>
  </bookViews>
  <sheets>
    <sheet name="参加申込一覧表（入力見本）" sheetId="2" r:id="rId1"/>
    <sheet name="男子01" sheetId="7" r:id="rId2"/>
    <sheet name="女子01" sheetId="19" r:id="rId3"/>
    <sheet name="リレー男子" sheetId="13" r:id="rId4"/>
    <sheet name="リレー女子" sheetId="14" r:id="rId5"/>
    <sheet name="ＭＣ" sheetId="5" r:id="rId6"/>
    <sheet name="種目一覧" sheetId="21" state="hidden" r:id="rId7"/>
  </sheets>
  <definedNames>
    <definedName name="_xlnm.Print_Area" localSheetId="4">リレー女子!$A$1:$C$24</definedName>
    <definedName name="_xlnm.Print_Area" localSheetId="3">リレー男子!$A$1:$C$24</definedName>
    <definedName name="_xlnm.Print_Area" localSheetId="0">'参加申込一覧表（入力見本）'!$A$1:$L$38</definedName>
    <definedName name="_xlnm.Print_Area" localSheetId="2">女子01!$A$1:$K$55</definedName>
    <definedName name="_xlnm.Print_Area" localSheetId="1">男子01!$A$1:$K$55</definedName>
  </definedNames>
  <calcPr calcId="191029"/>
</workbook>
</file>

<file path=xl/calcChain.xml><?xml version="1.0" encoding="utf-8"?>
<calcChain xmlns="http://schemas.openxmlformats.org/spreadsheetml/2006/main">
  <c r="A27" i="2" l="1"/>
  <c r="A26" i="2"/>
  <c r="A25" i="2"/>
  <c r="A24" i="2"/>
  <c r="A23" i="2"/>
  <c r="A22" i="2"/>
  <c r="A21" i="2"/>
  <c r="A20" i="2"/>
  <c r="A19" i="2"/>
  <c r="A18" i="2"/>
  <c r="A17" i="2"/>
  <c r="A16" i="2"/>
  <c r="A15" i="2"/>
  <c r="A14" i="2"/>
  <c r="A13" i="2"/>
  <c r="A12" i="2"/>
  <c r="A11" i="2"/>
  <c r="A10" i="2"/>
  <c r="A9" i="2"/>
  <c r="A8" i="2"/>
  <c r="A16"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5" i="19"/>
  <c r="A14" i="19"/>
  <c r="A13" i="19"/>
  <c r="A12" i="19"/>
  <c r="A11" i="19"/>
  <c r="A10" i="19"/>
  <c r="A9" i="19"/>
  <c r="A8" i="19"/>
  <c r="A7" i="19"/>
  <c r="B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C6" i="13" l="1"/>
  <c r="B7" i="13"/>
  <c r="C24" i="14"/>
  <c r="B8" i="14"/>
  <c r="B24" i="14"/>
  <c r="B20" i="14"/>
  <c r="B9" i="14"/>
  <c r="C23" i="14"/>
  <c r="B23" i="14"/>
  <c r="C22" i="14"/>
  <c r="B10" i="14"/>
  <c r="B22" i="14"/>
  <c r="B11" i="14"/>
  <c r="B7" i="14"/>
  <c r="B6" i="14"/>
  <c r="C6" i="14"/>
  <c r="B19" i="14"/>
  <c r="B21" i="14"/>
  <c r="B24" i="13"/>
  <c r="B20" i="13"/>
  <c r="B9" i="13"/>
  <c r="C23" i="13"/>
  <c r="B23" i="13"/>
  <c r="B19" i="13"/>
  <c r="B8" i="13"/>
  <c r="C22" i="13"/>
  <c r="B22" i="13"/>
  <c r="B11" i="13"/>
  <c r="B10" i="13"/>
  <c r="C24" i="13"/>
  <c r="B21" i="13"/>
  <c r="B6" i="13"/>
  <c r="N46" i="19"/>
  <c r="M46" i="19"/>
  <c r="H46" i="19"/>
  <c r="B46" i="19"/>
  <c r="N45" i="19"/>
  <c r="M45" i="19"/>
  <c r="H45" i="19"/>
  <c r="B45" i="19"/>
  <c r="N44" i="19"/>
  <c r="M44" i="19"/>
  <c r="H44" i="19"/>
  <c r="B44" i="19"/>
  <c r="N43" i="19"/>
  <c r="M43" i="19"/>
  <c r="H43" i="19"/>
  <c r="B43" i="19"/>
  <c r="N42" i="19"/>
  <c r="M42" i="19"/>
  <c r="H42" i="19"/>
  <c r="B42" i="19"/>
  <c r="N41" i="19"/>
  <c r="M41" i="19"/>
  <c r="H41" i="19"/>
  <c r="B41" i="19"/>
  <c r="N40" i="19"/>
  <c r="M40" i="19"/>
  <c r="H40" i="19"/>
  <c r="B40" i="19"/>
  <c r="N39" i="19"/>
  <c r="M39" i="19"/>
  <c r="H39" i="19"/>
  <c r="B39" i="19"/>
  <c r="N38" i="19"/>
  <c r="M38" i="19"/>
  <c r="H38" i="19"/>
  <c r="B38" i="19"/>
  <c r="N37" i="19"/>
  <c r="M37" i="19"/>
  <c r="H37" i="19"/>
  <c r="B37" i="19"/>
  <c r="N36" i="19"/>
  <c r="M36" i="19"/>
  <c r="H36" i="19"/>
  <c r="B36" i="19"/>
  <c r="N46" i="7"/>
  <c r="M46" i="7"/>
  <c r="H46" i="7"/>
  <c r="B46" i="7"/>
  <c r="N45" i="7"/>
  <c r="M45" i="7"/>
  <c r="H45" i="7"/>
  <c r="B45" i="7"/>
  <c r="N44" i="7"/>
  <c r="M44" i="7"/>
  <c r="H44" i="7"/>
  <c r="B44" i="7"/>
  <c r="N43" i="7"/>
  <c r="M43" i="7"/>
  <c r="H43" i="7"/>
  <c r="B43" i="7"/>
  <c r="N42" i="7"/>
  <c r="M42" i="7"/>
  <c r="H42" i="7"/>
  <c r="B42" i="7"/>
  <c r="N41" i="7"/>
  <c r="M41" i="7"/>
  <c r="H41" i="7"/>
  <c r="B41" i="7"/>
  <c r="N40" i="7"/>
  <c r="M40" i="7"/>
  <c r="H40" i="7"/>
  <c r="B40" i="7"/>
  <c r="N39" i="7"/>
  <c r="M39" i="7"/>
  <c r="H39" i="7"/>
  <c r="B39" i="7"/>
  <c r="N38" i="7"/>
  <c r="M38" i="7"/>
  <c r="H38" i="7"/>
  <c r="B38" i="7"/>
  <c r="N37" i="7"/>
  <c r="M37" i="7"/>
  <c r="H37" i="7"/>
  <c r="B37" i="7"/>
  <c r="N36" i="7"/>
  <c r="M36" i="7"/>
  <c r="H36" i="7"/>
  <c r="B36" i="7"/>
  <c r="E34" i="2" l="1"/>
  <c r="M24" i="19" l="1"/>
  <c r="N24" i="19"/>
  <c r="M25" i="19"/>
  <c r="N25" i="19"/>
  <c r="M26" i="19"/>
  <c r="N26" i="19"/>
  <c r="M27" i="19"/>
  <c r="N27" i="19"/>
  <c r="M28" i="19"/>
  <c r="N28" i="19"/>
  <c r="M29" i="19"/>
  <c r="N29" i="19"/>
  <c r="M30" i="19"/>
  <c r="N30" i="19"/>
  <c r="M31" i="19"/>
  <c r="N31" i="19"/>
  <c r="M32" i="19"/>
  <c r="N32" i="19"/>
  <c r="M33" i="19"/>
  <c r="N33" i="19"/>
  <c r="M34" i="19"/>
  <c r="N34" i="19"/>
  <c r="M35" i="19"/>
  <c r="N35" i="19"/>
  <c r="M27" i="7"/>
  <c r="N27" i="7"/>
  <c r="M28" i="7"/>
  <c r="N28" i="7"/>
  <c r="M29" i="7"/>
  <c r="N29" i="7"/>
  <c r="M30" i="7"/>
  <c r="N30" i="7"/>
  <c r="M31" i="7"/>
  <c r="N31" i="7"/>
  <c r="M32" i="7"/>
  <c r="N32" i="7"/>
  <c r="M33" i="7"/>
  <c r="N33" i="7"/>
  <c r="M34" i="7"/>
  <c r="N34" i="7"/>
  <c r="M35" i="7"/>
  <c r="N35" i="7"/>
  <c r="H35" i="7"/>
  <c r="B35" i="7"/>
  <c r="H34" i="7"/>
  <c r="B34" i="7"/>
  <c r="H33" i="7"/>
  <c r="B33" i="7"/>
  <c r="H32" i="7"/>
  <c r="B32" i="7"/>
  <c r="H31" i="7"/>
  <c r="B31" i="7"/>
  <c r="H30" i="7"/>
  <c r="B30" i="7"/>
  <c r="H29" i="7"/>
  <c r="B29" i="7"/>
  <c r="H28" i="7"/>
  <c r="B28" i="7"/>
  <c r="H27" i="7"/>
  <c r="B27" i="7"/>
  <c r="H35" i="19"/>
  <c r="B35" i="19"/>
  <c r="H34" i="19"/>
  <c r="B34" i="19"/>
  <c r="H33" i="19"/>
  <c r="B33" i="19"/>
  <c r="H32" i="19"/>
  <c r="B32" i="19"/>
  <c r="H31" i="19"/>
  <c r="B31" i="19"/>
  <c r="H30" i="19"/>
  <c r="B30" i="19"/>
  <c r="H29" i="19"/>
  <c r="B29" i="19"/>
  <c r="H28" i="19"/>
  <c r="B28" i="19"/>
  <c r="H27" i="19"/>
  <c r="B27" i="19"/>
  <c r="E53" i="19"/>
  <c r="E53" i="7"/>
  <c r="B17" i="14"/>
  <c r="B16" i="14" s="1"/>
  <c r="B4" i="14"/>
  <c r="B3" i="14" s="1"/>
  <c r="B17" i="13"/>
  <c r="B16" i="13" s="1"/>
  <c r="B4" i="13"/>
  <c r="B3" i="13" s="1"/>
  <c r="E2" i="7"/>
  <c r="E2" i="19"/>
  <c r="N23" i="19" l="1"/>
  <c r="M23" i="19"/>
  <c r="N22" i="19"/>
  <c r="M22" i="19"/>
  <c r="N21" i="19"/>
  <c r="M21" i="19"/>
  <c r="N20" i="19"/>
  <c r="M20" i="19"/>
  <c r="N19" i="19"/>
  <c r="M19" i="19"/>
  <c r="N18" i="19"/>
  <c r="M18" i="19"/>
  <c r="N17" i="19"/>
  <c r="M17" i="19"/>
  <c r="N16" i="19"/>
  <c r="M16" i="19"/>
  <c r="N15" i="19"/>
  <c r="M15" i="19"/>
  <c r="N14" i="19"/>
  <c r="M14" i="19"/>
  <c r="N13" i="19"/>
  <c r="M13" i="19"/>
  <c r="N12" i="19"/>
  <c r="M12" i="19"/>
  <c r="N11" i="19"/>
  <c r="M11" i="19"/>
  <c r="N10" i="19"/>
  <c r="M10" i="19"/>
  <c r="N9" i="19"/>
  <c r="M9" i="19"/>
  <c r="N8" i="19"/>
  <c r="M8" i="19"/>
  <c r="N7" i="19"/>
  <c r="M7" i="19"/>
  <c r="N26" i="7"/>
  <c r="M26" i="7"/>
  <c r="N25" i="7"/>
  <c r="M25" i="7"/>
  <c r="N24" i="7"/>
  <c r="M24" i="7"/>
  <c r="N23" i="7"/>
  <c r="M23" i="7"/>
  <c r="N22" i="7"/>
  <c r="M22" i="7"/>
  <c r="N21" i="7"/>
  <c r="M21" i="7"/>
  <c r="N20" i="7"/>
  <c r="M20" i="7"/>
  <c r="N19" i="7"/>
  <c r="M19" i="7"/>
  <c r="N18" i="7"/>
  <c r="M18" i="7"/>
  <c r="N17" i="7"/>
  <c r="M17" i="7"/>
  <c r="N16" i="7"/>
  <c r="M16" i="7"/>
  <c r="N15" i="7"/>
  <c r="M15" i="7"/>
  <c r="N14" i="7"/>
  <c r="M14" i="7"/>
  <c r="N13" i="7"/>
  <c r="M13" i="7"/>
  <c r="N12" i="7"/>
  <c r="M12" i="7"/>
  <c r="N11" i="7"/>
  <c r="M11" i="7"/>
  <c r="N10" i="7"/>
  <c r="M10" i="7"/>
  <c r="N9" i="7"/>
  <c r="M9" i="7"/>
  <c r="N8" i="7"/>
  <c r="M8" i="7"/>
  <c r="N7" i="7"/>
  <c r="M7" i="7"/>
  <c r="H26" i="19" l="1"/>
  <c r="B26" i="19"/>
  <c r="H25" i="19"/>
  <c r="B25" i="19"/>
  <c r="H24" i="19"/>
  <c r="B24" i="19"/>
  <c r="H23" i="19"/>
  <c r="B23" i="19"/>
  <c r="H22" i="19"/>
  <c r="B22" i="19"/>
  <c r="H21" i="19"/>
  <c r="B21" i="19"/>
  <c r="H20" i="19"/>
  <c r="B20" i="19"/>
  <c r="H19" i="19"/>
  <c r="B19" i="19"/>
  <c r="H18" i="19"/>
  <c r="B18" i="19"/>
  <c r="H17" i="19"/>
  <c r="B17" i="19"/>
  <c r="H16" i="19"/>
  <c r="B16" i="19"/>
  <c r="H15" i="19"/>
  <c r="B15" i="19"/>
  <c r="H14" i="19"/>
  <c r="B14" i="19"/>
  <c r="H13" i="19"/>
  <c r="B13" i="19"/>
  <c r="H12" i="19"/>
  <c r="B12" i="19"/>
  <c r="H11" i="19"/>
  <c r="B11" i="19"/>
  <c r="H10" i="19"/>
  <c r="B10" i="19"/>
  <c r="H9" i="19"/>
  <c r="B9" i="19"/>
  <c r="H8" i="19"/>
  <c r="B8" i="19"/>
  <c r="H7" i="19"/>
  <c r="B7" i="19"/>
  <c r="Q4" i="13"/>
  <c r="P4" i="13"/>
  <c r="O4" i="13"/>
  <c r="N4" i="13"/>
  <c r="M4" i="13"/>
  <c r="L4" i="13"/>
  <c r="K4" i="13"/>
  <c r="J4" i="13"/>
  <c r="Q3" i="13"/>
  <c r="P3" i="13"/>
  <c r="O3" i="13"/>
  <c r="N3" i="13"/>
  <c r="M3" i="13"/>
  <c r="L3" i="13"/>
  <c r="K3" i="13"/>
  <c r="J3" i="13"/>
  <c r="Q4" i="14"/>
  <c r="P4" i="14"/>
  <c r="O4" i="14"/>
  <c r="N4" i="14"/>
  <c r="M4" i="14"/>
  <c r="L4" i="14"/>
  <c r="K4" i="14"/>
  <c r="J4" i="14"/>
  <c r="Q3" i="14"/>
  <c r="P3" i="14"/>
  <c r="O3" i="14"/>
  <c r="N3" i="14"/>
  <c r="M3" i="14"/>
  <c r="L3" i="14"/>
  <c r="K3" i="14"/>
  <c r="J3" i="14"/>
  <c r="H8" i="7"/>
  <c r="H9" i="7"/>
  <c r="H10" i="7"/>
  <c r="H11" i="7"/>
  <c r="H12" i="7"/>
  <c r="H13" i="7"/>
  <c r="H14" i="7"/>
  <c r="H15" i="7"/>
  <c r="H16" i="7"/>
  <c r="H17" i="7"/>
  <c r="H18" i="7"/>
  <c r="H19" i="7"/>
  <c r="H20" i="7"/>
  <c r="H21" i="7"/>
  <c r="H22" i="7"/>
  <c r="H23" i="7"/>
  <c r="H24" i="7"/>
  <c r="H25" i="7"/>
  <c r="H26" i="7"/>
  <c r="H7" i="7"/>
  <c r="B8" i="7"/>
  <c r="B9" i="7"/>
  <c r="B10" i="7"/>
  <c r="B11" i="7"/>
  <c r="B12" i="7"/>
  <c r="B13" i="7"/>
  <c r="B14" i="7"/>
  <c r="B15" i="7"/>
  <c r="B16" i="7"/>
  <c r="B17" i="7"/>
  <c r="B18" i="7"/>
  <c r="B19" i="7"/>
  <c r="B20" i="7"/>
  <c r="B21" i="7"/>
  <c r="B22" i="7"/>
  <c r="B23" i="7"/>
  <c r="B24" i="7"/>
  <c r="B25" i="7"/>
  <c r="B26" i="7"/>
  <c r="B8" i="2"/>
  <c r="B9" i="2"/>
  <c r="B10" i="2"/>
  <c r="B11" i="2"/>
  <c r="B12" i="2"/>
  <c r="B13" i="2"/>
  <c r="B14" i="2"/>
  <c r="B15" i="2"/>
  <c r="B16" i="2"/>
  <c r="B17" i="2"/>
  <c r="B18" i="2"/>
  <c r="B19" i="2"/>
  <c r="B20" i="2"/>
  <c r="B21" i="2"/>
  <c r="B22" i="2"/>
  <c r="B23" i="2"/>
  <c r="B24" i="2"/>
  <c r="B25" i="2"/>
  <c r="B26" i="2"/>
  <c r="B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ARAKI, Seiji</author>
  </authors>
  <commentList>
    <comment ref="B7" authorId="0" shapeId="0" xr:uid="{00000000-0006-0000-0000-000001000000}">
      <text>
        <r>
          <rPr>
            <b/>
            <sz val="9"/>
            <color indexed="81"/>
            <rFont val="ＭＳ Ｐゴシック"/>
            <family val="3"/>
            <charset val="128"/>
          </rPr>
          <t>勝手に入力しないでください。数式が入っています。</t>
        </r>
      </text>
    </comment>
    <comment ref="C7" authorId="0" shapeId="0" xr:uid="{00000000-0006-0000-0000-000002000000}">
      <text>
        <r>
          <rPr>
            <b/>
            <sz val="9"/>
            <color indexed="81"/>
            <rFont val="ＭＳ Ｐゴシック"/>
            <family val="3"/>
            <charset val="128"/>
          </rPr>
          <t>漢字で入力末尾に全角数字で学年を
EX
照　　　英　１
桂　　歌丸　２
松田　聖子　３
鈴木保奈美　２
宇多田ヒカル１
性と名の間は全角でスペースを入れる。名と学年の間にもスペースを入れる。
氏名５文字の場合はスペースはいらない。６文字の場合は名前の後にすぐ学年を入力。漢字２文字、３文字の場合は５文字分になるように 入力する
リレーのみ出場する選手も入力すること</t>
        </r>
      </text>
    </comment>
    <comment ref="E7" authorId="0" shapeId="0" xr:uid="{00000000-0006-0000-0000-000003000000}">
      <text>
        <r>
          <rPr>
            <b/>
            <sz val="9"/>
            <color indexed="81"/>
            <rFont val="ＭＳ Ｐゴシック"/>
            <family val="3"/>
            <charset val="128"/>
          </rPr>
          <t>半角カタカナ
性と名の間は半角スペースを入れる。
ＥＸ
　ｳﾀﾀﾞ ﾋｶﾙ</t>
        </r>
      </text>
    </comment>
    <comment ref="F7" authorId="0" shapeId="0" xr:uid="{00000000-0006-0000-0000-000004000000}">
      <text>
        <r>
          <rPr>
            <b/>
            <sz val="9"/>
            <color indexed="81"/>
            <rFont val="ＭＳ Ｐゴシック"/>
            <family val="3"/>
            <charset val="128"/>
          </rPr>
          <t>半角数字
男子は　1
女子は　2</t>
        </r>
      </text>
    </comment>
    <comment ref="G7" authorId="0" shapeId="0" xr:uid="{00000000-0006-0000-0000-000005000000}">
      <text>
        <r>
          <rPr>
            <b/>
            <sz val="9"/>
            <color indexed="81"/>
            <rFont val="ＭＳ Ｐゴシック"/>
            <family val="3"/>
            <charset val="128"/>
          </rPr>
          <t>県番号「６」を入力</t>
        </r>
      </text>
    </comment>
    <comment ref="H7" authorId="0" shapeId="0" xr:uid="{00000000-0006-0000-0000-000006000000}">
      <text>
        <r>
          <rPr>
            <sz val="9"/>
            <color indexed="81"/>
            <rFont val="ＭＳ Ｐゴシック"/>
            <family val="3"/>
            <charset val="128"/>
          </rPr>
          <t>上のＭＣの欄に入力すると自動で入ります。</t>
        </r>
      </text>
    </comment>
    <comment ref="I7" authorId="0" shapeId="0" xr:uid="{00000000-0006-0000-0000-000007000000}">
      <text>
        <r>
          <rPr>
            <b/>
            <sz val="9"/>
            <color indexed="81"/>
            <rFont val="ＭＳ Ｐゴシック"/>
            <family val="3"/>
            <charset val="128"/>
          </rPr>
          <t>半角数字で入力
ナンバーカード番号を入力です。</t>
        </r>
      </text>
    </comment>
    <comment ref="J7" authorId="0" shapeId="0" xr:uid="{00000000-0006-0000-0000-000008000000}">
      <text>
        <r>
          <rPr>
            <b/>
            <sz val="9"/>
            <color indexed="81"/>
            <rFont val="ＭＳ Ｐゴシック"/>
            <family val="3"/>
            <charset val="128"/>
          </rPr>
          <t>セルの右下に▽がでます。それを押すと種目が選択できますのでそこで選んでください。</t>
        </r>
      </text>
    </comment>
    <comment ref="K7" authorId="0" shapeId="0" xr:uid="{00000000-0006-0000-0000-000009000000}">
      <text>
        <r>
          <rPr>
            <b/>
            <sz val="9"/>
            <color indexed="81"/>
            <rFont val="ＭＳ Ｐゴシック"/>
            <family val="3"/>
            <charset val="128"/>
          </rPr>
          <t>セルの右下に▽がでます。それを押すと種目が選択できますのでそこで選んでください。</t>
        </r>
      </text>
    </comment>
    <comment ref="M7" authorId="0" shapeId="0" xr:uid="{00000000-0006-0000-0000-00000A000000}">
      <text>
        <r>
          <rPr>
            <b/>
            <sz val="9"/>
            <color indexed="81"/>
            <rFont val="ＭＳ Ｐゴシック"/>
            <family val="3"/>
            <charset val="128"/>
          </rPr>
          <t>出場種目１の記録を記録１に入力する。</t>
        </r>
      </text>
    </comment>
    <comment ref="N7" authorId="0" shapeId="0" xr:uid="{00000000-0006-0000-0000-00000B000000}">
      <text>
        <r>
          <rPr>
            <b/>
            <sz val="9"/>
            <color indexed="81"/>
            <rFont val="ＭＳ Ｐゴシック"/>
            <family val="3"/>
            <charset val="128"/>
          </rPr>
          <t>出場種目２の記録を記録２に入力する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ARAKI, Seiji</author>
  </authors>
  <commentList>
    <comment ref="B6" authorId="0" shapeId="0" xr:uid="{00000000-0006-0000-0100-000001000000}">
      <text>
        <r>
          <rPr>
            <b/>
            <sz val="9"/>
            <color indexed="81"/>
            <rFont val="ＭＳ Ｐゴシック"/>
            <family val="3"/>
            <charset val="128"/>
          </rPr>
          <t xml:space="preserve">勝手に入力しないでください。
</t>
        </r>
      </text>
    </comment>
    <comment ref="C6" authorId="0" shapeId="0" xr:uid="{00000000-0006-0000-0100-000002000000}">
      <text>
        <r>
          <rPr>
            <b/>
            <sz val="9"/>
            <color indexed="81"/>
            <rFont val="ＭＳ Ｐゴシック"/>
            <family val="3"/>
            <charset val="128"/>
          </rPr>
          <t>漢字で入力末尾に全角数字で学年を
EX
照　　　英　１
桂　　歌丸　２
松田　聖子　３
鈴木保奈美　２
宇多田ヒカル１
性と名の間は全角でスペースを入れる。名と学年の間にもスペースを入れる。
氏名５文字の場合はスペースはいらない。６文字の場合は名前の後にすぐ学年を入力。漢字２文字、３文字の場合は５文字分になるように 入力する
リレーのみ出場する選手も入力すること</t>
        </r>
      </text>
    </comment>
    <comment ref="E6" authorId="0" shapeId="0" xr:uid="{00000000-0006-0000-0100-000003000000}">
      <text>
        <r>
          <rPr>
            <b/>
            <sz val="9"/>
            <color indexed="81"/>
            <rFont val="ＭＳ Ｐゴシック"/>
            <family val="3"/>
            <charset val="128"/>
          </rPr>
          <t>半角カタカナ
性と名の間は半角スペースを入れる。
ＥＸ
　ｳﾀﾀﾞ ﾋｶﾙ</t>
        </r>
      </text>
    </comment>
    <comment ref="F6" authorId="0" shapeId="0" xr:uid="{00000000-0006-0000-0100-000004000000}">
      <text>
        <r>
          <rPr>
            <b/>
            <sz val="9"/>
            <color indexed="81"/>
            <rFont val="ＭＳ Ｐゴシック"/>
            <family val="3"/>
            <charset val="128"/>
          </rPr>
          <t>半角数字
男子は　1
女子は　2</t>
        </r>
      </text>
    </comment>
    <comment ref="G6" authorId="0" shapeId="0" xr:uid="{00000000-0006-0000-0100-000005000000}">
      <text>
        <r>
          <rPr>
            <b/>
            <sz val="9"/>
            <color indexed="81"/>
            <rFont val="ＭＳ Ｐゴシック"/>
            <family val="3"/>
            <charset val="128"/>
          </rPr>
          <t xml:space="preserve">県番号「６」を入力
</t>
        </r>
      </text>
    </comment>
    <comment ref="H6" authorId="0" shapeId="0" xr:uid="{00000000-0006-0000-0100-000006000000}">
      <text>
        <r>
          <rPr>
            <sz val="9"/>
            <color indexed="81"/>
            <rFont val="ＭＳ Ｐゴシック"/>
            <family val="3"/>
            <charset val="128"/>
          </rPr>
          <t>上のＭＣの欄に入力すると自動で入ります。</t>
        </r>
      </text>
    </comment>
    <comment ref="I6" authorId="0" shapeId="0" xr:uid="{00000000-0006-0000-0100-000007000000}">
      <text>
        <r>
          <rPr>
            <b/>
            <sz val="9"/>
            <color indexed="81"/>
            <rFont val="ＭＳ Ｐゴシック"/>
            <family val="3"/>
            <charset val="128"/>
          </rPr>
          <t>半角数字で入力</t>
        </r>
      </text>
    </comment>
    <comment ref="J6" authorId="0" shapeId="0" xr:uid="{00000000-0006-0000-0100-000008000000}">
      <text>
        <r>
          <rPr>
            <b/>
            <sz val="9"/>
            <color indexed="81"/>
            <rFont val="ＭＳ Ｐゴシック"/>
            <family val="3"/>
            <charset val="128"/>
          </rPr>
          <t xml:space="preserve">セルの右下に▽がでます。それを押すと種目が選択できますのでそこで選んでください。
</t>
        </r>
      </text>
    </comment>
    <comment ref="K6" authorId="0" shapeId="0" xr:uid="{00000000-0006-0000-0100-000009000000}">
      <text>
        <r>
          <rPr>
            <b/>
            <sz val="9"/>
            <color indexed="81"/>
            <rFont val="ＭＳ Ｐゴシック"/>
            <family val="3"/>
            <charset val="128"/>
          </rPr>
          <t>セルの右下に▽がでます。それを押すと種目が選択できますのでそこで選んでください。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ARAKI, Seiji</author>
  </authors>
  <commentList>
    <comment ref="B6" authorId="0" shapeId="0" xr:uid="{00000000-0006-0000-0300-000001000000}">
      <text>
        <r>
          <rPr>
            <b/>
            <sz val="9"/>
            <color indexed="81"/>
            <rFont val="ＭＳ Ｐゴシック"/>
            <family val="3"/>
            <charset val="128"/>
          </rPr>
          <t xml:space="preserve">勝手に入力しないでください。
</t>
        </r>
      </text>
    </comment>
    <comment ref="C6" authorId="0" shapeId="0" xr:uid="{00000000-0006-0000-0300-000002000000}">
      <text>
        <r>
          <rPr>
            <b/>
            <sz val="9"/>
            <color indexed="81"/>
            <rFont val="ＭＳ Ｐゴシック"/>
            <family val="3"/>
            <charset val="128"/>
          </rPr>
          <t>漢字で入力末尾に全角数字で学年を
EX
照　　　英　１
桂　　歌丸　２
松田　聖子　３
鈴木保奈美　２
宇多田ヒカル１
性と名の間は全角でスペースを入れる。名と学年の間にもスペースを入れる。
氏名５文字の場合はスペースはいらない。６文字の場合は名前の後にすぐ学年を入力。漢字２文字、３文字の場合は５文字分になるように 入力する
リレーのみ出場する選手も入力すること</t>
        </r>
      </text>
    </comment>
    <comment ref="E6" authorId="0" shapeId="0" xr:uid="{00000000-0006-0000-0300-000003000000}">
      <text>
        <r>
          <rPr>
            <b/>
            <sz val="9"/>
            <color indexed="81"/>
            <rFont val="ＭＳ Ｐゴシック"/>
            <family val="3"/>
            <charset val="128"/>
          </rPr>
          <t>半角カタカナ
性と名の間は半角スペースを入れる。
ＥＸ
　ｳﾀﾀﾞ ﾋｶﾙ</t>
        </r>
      </text>
    </comment>
    <comment ref="F6" authorId="0" shapeId="0" xr:uid="{00000000-0006-0000-0300-000004000000}">
      <text>
        <r>
          <rPr>
            <b/>
            <sz val="9"/>
            <color indexed="81"/>
            <rFont val="ＭＳ Ｐゴシック"/>
            <family val="3"/>
            <charset val="128"/>
          </rPr>
          <t>半角数字
男子は　1
女子は　2</t>
        </r>
      </text>
    </comment>
    <comment ref="G6" authorId="0" shapeId="0" xr:uid="{00000000-0006-0000-0300-000005000000}">
      <text>
        <r>
          <rPr>
            <b/>
            <sz val="9"/>
            <color indexed="81"/>
            <rFont val="ＭＳ Ｐゴシック"/>
            <family val="3"/>
            <charset val="128"/>
          </rPr>
          <t xml:space="preserve">県番号「６」を入力
</t>
        </r>
      </text>
    </comment>
    <comment ref="H6" authorId="0" shapeId="0" xr:uid="{00000000-0006-0000-0300-000006000000}">
      <text>
        <r>
          <rPr>
            <sz val="9"/>
            <color indexed="81"/>
            <rFont val="ＭＳ Ｐゴシック"/>
            <family val="3"/>
            <charset val="128"/>
          </rPr>
          <t>上のＭＣの欄に入力すると自動で入ります。</t>
        </r>
      </text>
    </comment>
    <comment ref="I6" authorId="0" shapeId="0" xr:uid="{A83B8CAC-9D32-40A3-926B-9683D3C3BF64}">
      <text>
        <r>
          <rPr>
            <b/>
            <sz val="9"/>
            <color indexed="81"/>
            <rFont val="ＭＳ Ｐゴシック"/>
            <family val="3"/>
            <charset val="128"/>
          </rPr>
          <t>半角数字で入力</t>
        </r>
      </text>
    </comment>
    <comment ref="J6" authorId="0" shapeId="0" xr:uid="{00000000-0006-0000-0300-000008000000}">
      <text>
        <r>
          <rPr>
            <b/>
            <sz val="9"/>
            <color indexed="81"/>
            <rFont val="ＭＳ Ｐゴシック"/>
            <family val="3"/>
            <charset val="128"/>
          </rPr>
          <t xml:space="preserve">セルの右下に▽がでます。それを押すと種目が選択できますのでそこで選んでください。
</t>
        </r>
      </text>
    </comment>
    <comment ref="K6" authorId="0" shapeId="0" xr:uid="{00000000-0006-0000-0300-000009000000}">
      <text>
        <r>
          <rPr>
            <b/>
            <sz val="9"/>
            <color indexed="81"/>
            <rFont val="ＭＳ Ｐゴシック"/>
            <family val="3"/>
            <charset val="128"/>
          </rPr>
          <t>セルの右下に▽がでます。それを押すと種目が選択できますのでそこで選んでください。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本間拓</author>
  </authors>
  <commentList>
    <comment ref="B3" authorId="0" shapeId="0" xr:uid="{00000000-0006-0000-0500-000001000000}">
      <text>
        <r>
          <rPr>
            <b/>
            <sz val="9"/>
            <color indexed="81"/>
            <rFont val="ＭＳ Ｐゴシック"/>
            <family val="3"/>
            <charset val="128"/>
          </rPr>
          <t>略称名</t>
        </r>
      </text>
    </comment>
    <comment ref="B16" authorId="0" shapeId="0" xr:uid="{150DB6D0-9CA0-4D47-8DEA-7FF62A81BF4D}">
      <text>
        <r>
          <rPr>
            <b/>
            <sz val="9"/>
            <color indexed="81"/>
            <rFont val="ＭＳ Ｐゴシック"/>
            <family val="3"/>
            <charset val="128"/>
          </rPr>
          <t>略称名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本間拓</author>
  </authors>
  <commentList>
    <comment ref="B3" authorId="0" shapeId="0" xr:uid="{7F9230CA-7D90-4071-980B-5A331C90BD75}">
      <text>
        <r>
          <rPr>
            <b/>
            <sz val="9"/>
            <color indexed="81"/>
            <rFont val="ＭＳ Ｐゴシック"/>
            <family val="3"/>
            <charset val="128"/>
          </rPr>
          <t>略称名</t>
        </r>
      </text>
    </comment>
    <comment ref="B16" authorId="0" shapeId="0" xr:uid="{66C210B3-4DCA-4C95-B1CA-3E5B01E9122A}">
      <text>
        <r>
          <rPr>
            <b/>
            <sz val="9"/>
            <color indexed="81"/>
            <rFont val="ＭＳ Ｐゴシック"/>
            <family val="3"/>
            <charset val="128"/>
          </rPr>
          <t>略称名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ARAKI, Seiji</author>
  </authors>
  <commentList>
    <comment ref="A1" authorId="0" shapeId="0" xr:uid="{E4F55DBD-DFB5-4C3D-BBEA-24A6180C6E30}">
      <text>
        <r>
          <rPr>
            <b/>
            <sz val="9"/>
            <color indexed="81"/>
            <rFont val="ＭＳ Ｐゴシック"/>
            <family val="3"/>
            <charset val="128"/>
          </rPr>
          <t>ＭＣの部分にはここの数値を記入する。
このシートではＤＢとなっていますが気にしないでください。</t>
        </r>
      </text>
    </comment>
  </commentList>
</comments>
</file>

<file path=xl/sharedStrings.xml><?xml version="1.0" encoding="utf-8"?>
<sst xmlns="http://schemas.openxmlformats.org/spreadsheetml/2006/main" count="306" uniqueCount="171">
  <si>
    <t>男子</t>
    <rPh sb="0" eb="2">
      <t>ダンシ</t>
    </rPh>
    <phoneticPr fontId="19"/>
  </si>
  <si>
    <t>女子</t>
    <rPh sb="0" eb="2">
      <t>ジョシ</t>
    </rPh>
    <phoneticPr fontId="19"/>
  </si>
  <si>
    <t>DB</t>
  </si>
  <si>
    <t>SX</t>
  </si>
  <si>
    <t>KC</t>
  </si>
  <si>
    <t>MC</t>
  </si>
  <si>
    <t>065058</t>
  </si>
  <si>
    <t>065060</t>
  </si>
  <si>
    <t>065061</t>
  </si>
  <si>
    <t>065062</t>
  </si>
  <si>
    <t>065063</t>
  </si>
  <si>
    <t>065064</t>
  </si>
  <si>
    <t>065065</t>
  </si>
  <si>
    <t>065066</t>
  </si>
  <si>
    <t>065068</t>
  </si>
  <si>
    <t>065071</t>
  </si>
  <si>
    <t>065074</t>
  </si>
  <si>
    <t>走高跳</t>
  </si>
  <si>
    <t>走幅跳</t>
  </si>
  <si>
    <t>砲丸投</t>
  </si>
  <si>
    <t>棒高跳</t>
  </si>
  <si>
    <t>学校名</t>
    <rPh sb="0" eb="3">
      <t>ガッコウメイ</t>
    </rPh>
    <phoneticPr fontId="19"/>
  </si>
  <si>
    <t>ＭＣ</t>
    <phoneticPr fontId="19"/>
  </si>
  <si>
    <t>ﾌﾘｶﾞﾅ</t>
    <phoneticPr fontId="19"/>
  </si>
  <si>
    <t>出場種目１</t>
    <rPh sb="0" eb="2">
      <t>シュツジョウ</t>
    </rPh>
    <rPh sb="2" eb="4">
      <t>シュモク</t>
    </rPh>
    <phoneticPr fontId="19"/>
  </si>
  <si>
    <t>出場種目２</t>
    <rPh sb="0" eb="2">
      <t>シュツジョウ</t>
    </rPh>
    <rPh sb="2" eb="4">
      <t>シュモク</t>
    </rPh>
    <phoneticPr fontId="19"/>
  </si>
  <si>
    <t>S1</t>
    <phoneticPr fontId="19"/>
  </si>
  <si>
    <t>S2</t>
    <phoneticPr fontId="19"/>
  </si>
  <si>
    <t>ｷﾀｼﾞﾏ ｺｳｽｹ</t>
    <phoneticPr fontId="19"/>
  </si>
  <si>
    <t>走高跳</t>
    <rPh sb="0" eb="3">
      <t>ハシリタカトビ</t>
    </rPh>
    <phoneticPr fontId="19"/>
  </si>
  <si>
    <t>走幅跳</t>
    <rPh sb="0" eb="3">
      <t>ハシリハバトビ</t>
    </rPh>
    <phoneticPr fontId="19"/>
  </si>
  <si>
    <t>砲丸投</t>
    <rPh sb="0" eb="3">
      <t>ホウガンナゲ</t>
    </rPh>
    <phoneticPr fontId="19"/>
  </si>
  <si>
    <t>四種競技</t>
    <rPh sb="0" eb="1">
      <t>ヨン</t>
    </rPh>
    <phoneticPr fontId="19"/>
  </si>
  <si>
    <t>四種競技</t>
    <rPh sb="0" eb="1">
      <t>ヨン</t>
    </rPh>
    <rPh sb="1" eb="2">
      <t>シュ</t>
    </rPh>
    <rPh sb="2" eb="4">
      <t>キョウギ</t>
    </rPh>
    <phoneticPr fontId="19"/>
  </si>
  <si>
    <t>00210</t>
  </si>
  <si>
    <t>110mH</t>
    <phoneticPr fontId="19"/>
  </si>
  <si>
    <t>1年100m</t>
    <rPh sb="1" eb="2">
      <t>ネン</t>
    </rPh>
    <phoneticPr fontId="19"/>
  </si>
  <si>
    <t>1年1500m</t>
    <rPh sb="1" eb="2">
      <t>ネン</t>
    </rPh>
    <phoneticPr fontId="19"/>
  </si>
  <si>
    <t>2･3年1500m</t>
    <rPh sb="3" eb="4">
      <t>ネン</t>
    </rPh>
    <phoneticPr fontId="19"/>
  </si>
  <si>
    <t>200m</t>
    <phoneticPr fontId="19"/>
  </si>
  <si>
    <t>2年100m</t>
    <rPh sb="1" eb="2">
      <t>ネン</t>
    </rPh>
    <phoneticPr fontId="19"/>
  </si>
  <si>
    <t>3000m</t>
    <phoneticPr fontId="19"/>
  </si>
  <si>
    <t>3年100m</t>
    <rPh sb="1" eb="2">
      <t>ネン</t>
    </rPh>
    <phoneticPr fontId="19"/>
  </si>
  <si>
    <t>800m</t>
    <phoneticPr fontId="19"/>
  </si>
  <si>
    <t>100mH</t>
    <phoneticPr fontId="19"/>
  </si>
  <si>
    <t>200m</t>
    <phoneticPr fontId="19"/>
  </si>
  <si>
    <t>400m</t>
    <phoneticPr fontId="19"/>
  </si>
  <si>
    <t>800m</t>
    <phoneticPr fontId="19"/>
  </si>
  <si>
    <t>200m</t>
    <phoneticPr fontId="19"/>
  </si>
  <si>
    <t>0</t>
    <phoneticPr fontId="19"/>
  </si>
  <si>
    <t>0</t>
    <phoneticPr fontId="19"/>
  </si>
  <si>
    <t>種　 目</t>
    <rPh sb="0" eb="1">
      <t>タネ</t>
    </rPh>
    <rPh sb="3" eb="4">
      <t>メ</t>
    </rPh>
    <phoneticPr fontId="35"/>
  </si>
  <si>
    <t>種別</t>
    <rPh sb="0" eb="2">
      <t>シュベツ</t>
    </rPh>
    <phoneticPr fontId="19"/>
  </si>
  <si>
    <t>MC</t>
    <phoneticPr fontId="19"/>
  </si>
  <si>
    <t>S2</t>
  </si>
  <si>
    <t>S3</t>
  </si>
  <si>
    <t>S4</t>
  </si>
  <si>
    <t>S5</t>
  </si>
  <si>
    <t>S6</t>
  </si>
  <si>
    <t>学校名</t>
    <rPh sb="0" eb="3">
      <t>ガッコウメイ</t>
    </rPh>
    <phoneticPr fontId="35"/>
  </si>
  <si>
    <t>低</t>
    <rPh sb="0" eb="1">
      <t>テイ</t>
    </rPh>
    <phoneticPr fontId="19"/>
  </si>
  <si>
    <t>共</t>
    <rPh sb="0" eb="1">
      <t>トモ</t>
    </rPh>
    <phoneticPr fontId="19"/>
  </si>
  <si>
    <t>各地区常任委員は上の青い部分を集約シートにコピー貼り付けをして下さい。</t>
    <rPh sb="0" eb="3">
      <t>カクチク</t>
    </rPh>
    <rPh sb="3" eb="5">
      <t>ジョウニン</t>
    </rPh>
    <rPh sb="5" eb="7">
      <t>イイン</t>
    </rPh>
    <rPh sb="8" eb="9">
      <t>ウエ</t>
    </rPh>
    <rPh sb="10" eb="11">
      <t>アオ</t>
    </rPh>
    <rPh sb="12" eb="14">
      <t>ブブン</t>
    </rPh>
    <rPh sb="15" eb="17">
      <t>シュウヤク</t>
    </rPh>
    <rPh sb="24" eb="25">
      <t>ハ</t>
    </rPh>
    <rPh sb="26" eb="27">
      <t>ツ</t>
    </rPh>
    <rPh sb="31" eb="32">
      <t>クダ</t>
    </rPh>
    <phoneticPr fontId="19"/>
  </si>
  <si>
    <t>学校名</t>
  </si>
  <si>
    <t>S1</t>
  </si>
  <si>
    <t>低</t>
  </si>
  <si>
    <t>共</t>
  </si>
  <si>
    <t>登録番号</t>
    <rPh sb="0" eb="2">
      <t>トウロク</t>
    </rPh>
    <rPh sb="2" eb="4">
      <t>バンゴウ</t>
    </rPh>
    <phoneticPr fontId="35"/>
  </si>
  <si>
    <t>選　手　氏　名</t>
    <rPh sb="0" eb="1">
      <t>セン</t>
    </rPh>
    <rPh sb="2" eb="3">
      <t>テ</t>
    </rPh>
    <rPh sb="4" eb="5">
      <t>シ</t>
    </rPh>
    <rPh sb="6" eb="7">
      <t>メイ</t>
    </rPh>
    <phoneticPr fontId="35"/>
  </si>
  <si>
    <t>学年</t>
    <rPh sb="0" eb="2">
      <t>ガクネン</t>
    </rPh>
    <phoneticPr fontId="35"/>
  </si>
  <si>
    <t>S1</t>
    <phoneticPr fontId="19"/>
  </si>
  <si>
    <t>名前</t>
    <rPh sb="0" eb="2">
      <t>ナマエ</t>
    </rPh>
    <phoneticPr fontId="19"/>
  </si>
  <si>
    <t>学年</t>
    <rPh sb="0" eb="2">
      <t>ガクネン</t>
    </rPh>
    <phoneticPr fontId="19"/>
  </si>
  <si>
    <t>北島■康介</t>
    <rPh sb="0" eb="2">
      <t>キタジマ</t>
    </rPh>
    <rPh sb="3" eb="5">
      <t>コウスケ</t>
    </rPh>
    <phoneticPr fontId="19"/>
  </si>
  <si>
    <t>男子低学年４×１００ｍＲ</t>
    <rPh sb="0" eb="2">
      <t>ダンシ</t>
    </rPh>
    <rPh sb="2" eb="5">
      <t>テイガクネン</t>
    </rPh>
    <phoneticPr fontId="19"/>
  </si>
  <si>
    <t>男子４×１００ｍＲ</t>
    <rPh sb="0" eb="2">
      <t>ダンシ</t>
    </rPh>
    <phoneticPr fontId="19"/>
  </si>
  <si>
    <t>女子低学年４×１００ｍＲ</t>
    <rPh sb="0" eb="2">
      <t>ジョシ</t>
    </rPh>
    <rPh sb="2" eb="5">
      <t>テイガクネン</t>
    </rPh>
    <phoneticPr fontId="35"/>
  </si>
  <si>
    <t>女子４×１００ｍＲ</t>
    <rPh sb="0" eb="2">
      <t>ジョシ</t>
    </rPh>
    <phoneticPr fontId="19"/>
  </si>
  <si>
    <t>監 督 名</t>
    <rPh sb="0" eb="1">
      <t>カン</t>
    </rPh>
    <rPh sb="2" eb="3">
      <t>トク</t>
    </rPh>
    <rPh sb="4" eb="5">
      <t>メイ</t>
    </rPh>
    <phoneticPr fontId="19"/>
  </si>
  <si>
    <t>種目名</t>
    <rPh sb="0" eb="3">
      <t>シュモクメイ</t>
    </rPh>
    <phoneticPr fontId="19"/>
  </si>
  <si>
    <t>１年１００ｍ</t>
    <rPh sb="1" eb="2">
      <t>ネン</t>
    </rPh>
    <phoneticPr fontId="19"/>
  </si>
  <si>
    <t>110mH</t>
  </si>
  <si>
    <t>03200</t>
    <phoneticPr fontId="19"/>
  </si>
  <si>
    <t>２年１００ｍ</t>
    <rPh sb="1" eb="2">
      <t>ネン</t>
    </rPh>
    <phoneticPr fontId="19"/>
  </si>
  <si>
    <t>1年100m</t>
  </si>
  <si>
    <t>00210</t>
    <phoneticPr fontId="19"/>
  </si>
  <si>
    <t>３年１００ｍ</t>
    <rPh sb="1" eb="2">
      <t>ネン</t>
    </rPh>
    <phoneticPr fontId="19"/>
  </si>
  <si>
    <t>07200</t>
    <phoneticPr fontId="19"/>
  </si>
  <si>
    <t>２００ｍ</t>
    <phoneticPr fontId="19"/>
  </si>
  <si>
    <t>2･3年1500m</t>
  </si>
  <si>
    <t>00844</t>
    <phoneticPr fontId="19"/>
  </si>
  <si>
    <t>1年1500m</t>
  </si>
  <si>
    <t>00810</t>
    <phoneticPr fontId="19"/>
  </si>
  <si>
    <t>８００ｍ</t>
    <phoneticPr fontId="19"/>
  </si>
  <si>
    <t>3000m</t>
  </si>
  <si>
    <t>01000</t>
    <phoneticPr fontId="19"/>
  </si>
  <si>
    <t>１年１５００ｍ</t>
    <rPh sb="1" eb="2">
      <t>ネン</t>
    </rPh>
    <phoneticPr fontId="19"/>
  </si>
  <si>
    <t>3年100m</t>
  </si>
  <si>
    <t>00230</t>
    <phoneticPr fontId="19"/>
  </si>
  <si>
    <t>２・３年１５００ｍ</t>
    <rPh sb="3" eb="4">
      <t>ネン</t>
    </rPh>
    <phoneticPr fontId="19"/>
  </si>
  <si>
    <t>400m</t>
  </si>
  <si>
    <t>３０００ｍ</t>
    <phoneticPr fontId="19"/>
  </si>
  <si>
    <t>800m</t>
  </si>
  <si>
    <t>00600</t>
    <phoneticPr fontId="19"/>
  </si>
  <si>
    <t>１１０ｍＨ</t>
    <phoneticPr fontId="19"/>
  </si>
  <si>
    <t>四種競技</t>
  </si>
  <si>
    <t>21300</t>
    <phoneticPr fontId="19"/>
  </si>
  <si>
    <t>07100</t>
    <phoneticPr fontId="19"/>
  </si>
  <si>
    <t>棒高跳</t>
    <rPh sb="0" eb="3">
      <t>ボウタカトビ</t>
    </rPh>
    <phoneticPr fontId="19"/>
  </si>
  <si>
    <t>08300</t>
    <phoneticPr fontId="19"/>
  </si>
  <si>
    <t>200m</t>
  </si>
  <si>
    <t>00300</t>
    <phoneticPr fontId="19"/>
  </si>
  <si>
    <t>2年100m</t>
  </si>
  <si>
    <t>00220</t>
    <phoneticPr fontId="19"/>
  </si>
  <si>
    <t>100mH</t>
  </si>
  <si>
    <t>04200</t>
    <phoneticPr fontId="19"/>
  </si>
  <si>
    <t>１５００ｍ</t>
    <phoneticPr fontId="19"/>
  </si>
  <si>
    <t>21400</t>
    <phoneticPr fontId="19"/>
  </si>
  <si>
    <t>１００ｍＨ</t>
    <phoneticPr fontId="19"/>
  </si>
  <si>
    <t>07300</t>
    <phoneticPr fontId="19"/>
  </si>
  <si>
    <t>08500</t>
    <phoneticPr fontId="19"/>
  </si>
  <si>
    <t>00220</t>
    <phoneticPr fontId="19"/>
  </si>
  <si>
    <t>４００ｍ</t>
    <phoneticPr fontId="19"/>
  </si>
  <si>
    <t>00600</t>
    <phoneticPr fontId="19"/>
  </si>
  <si>
    <t>00500</t>
    <phoneticPr fontId="19"/>
  </si>
  <si>
    <t>07300</t>
    <phoneticPr fontId="19"/>
  </si>
  <si>
    <t>N1</t>
  </si>
  <si>
    <t>N2</t>
  </si>
  <si>
    <t>N3</t>
  </si>
  <si>
    <t>ｼﾝｼﾞｮｳ</t>
  </si>
  <si>
    <t>新庄市立新庄中学校</t>
  </si>
  <si>
    <t>新　庄</t>
  </si>
  <si>
    <t>ﾒｲﾘﾝ</t>
  </si>
  <si>
    <t>新庄市立明倫学園</t>
    <rPh sb="6" eb="8">
      <t>ガクエン</t>
    </rPh>
    <phoneticPr fontId="19"/>
  </si>
  <si>
    <t>明　倫</t>
  </si>
  <si>
    <t>ﾆｯｼﾝ</t>
  </si>
  <si>
    <t>新庄市立日新中学校</t>
  </si>
  <si>
    <t>日　新</t>
  </si>
  <si>
    <t>ﾊｷﾞﾉ</t>
  </si>
  <si>
    <t>新庄市立萩野学園</t>
  </si>
  <si>
    <t>萩　野</t>
  </si>
  <si>
    <t>ﾔﾑｷ</t>
  </si>
  <si>
    <t>新庄市立八向中学校</t>
  </si>
  <si>
    <t>八　向</t>
  </si>
  <si>
    <t>ｶﾈﾔﾏ</t>
  </si>
  <si>
    <t>金山町立金山中学校</t>
  </si>
  <si>
    <t>金　山</t>
  </si>
  <si>
    <t>ﾓｶﾞﾐ</t>
  </si>
  <si>
    <t>最上町立最上中学校</t>
  </si>
  <si>
    <t>最　上</t>
  </si>
  <si>
    <t>ﾌﾅｶﾞﾀ</t>
  </si>
  <si>
    <t>舟形町立舟形中学校</t>
  </si>
  <si>
    <t>舟　形</t>
  </si>
  <si>
    <t>ﾏﾑﾛｶﾞﾜ</t>
  </si>
  <si>
    <t>真室川町立真室川中学校</t>
  </si>
  <si>
    <t>真室川</t>
  </si>
  <si>
    <t>ｵｵｸﾗ</t>
  </si>
  <si>
    <t>大蔵村立大蔵中学校</t>
  </si>
  <si>
    <t>大　蔵</t>
  </si>
  <si>
    <t>ｻｹｶﾜ</t>
  </si>
  <si>
    <t>鮭川村立鮭川中学校</t>
  </si>
  <si>
    <t>鮭　川</t>
  </si>
  <si>
    <t>ﾄｻﾞﾜ</t>
  </si>
  <si>
    <t>戸沢村立戸沢学園</t>
    <rPh sb="6" eb="8">
      <t>ガクエン</t>
    </rPh>
    <phoneticPr fontId="19"/>
  </si>
  <si>
    <t>戸　沢</t>
    <phoneticPr fontId="19"/>
  </si>
  <si>
    <t>AB</t>
    <phoneticPr fontId="19"/>
  </si>
  <si>
    <t>065059</t>
    <phoneticPr fontId="19"/>
  </si>
  <si>
    <t>校長名　</t>
    <rPh sb="0" eb="2">
      <t>コウチョウ</t>
    </rPh>
    <rPh sb="2" eb="3">
      <t>メイ</t>
    </rPh>
    <phoneticPr fontId="19"/>
  </si>
  <si>
    <t>最上地区中学校総合体育大会陸上競技参加申込一覧表</t>
    <rPh sb="0" eb="2">
      <t>モガミ</t>
    </rPh>
    <rPh sb="2" eb="4">
      <t>チク</t>
    </rPh>
    <rPh sb="4" eb="7">
      <t>チュウガッコウ</t>
    </rPh>
    <rPh sb="5" eb="6">
      <t>ヤマガタ</t>
    </rPh>
    <rPh sb="7" eb="9">
      <t>ソウゴウ</t>
    </rPh>
    <rPh sb="9" eb="11">
      <t>タイイク</t>
    </rPh>
    <rPh sb="11" eb="13">
      <t>タイカイ</t>
    </rPh>
    <rPh sb="13" eb="15">
      <t>リクジョウ</t>
    </rPh>
    <rPh sb="15" eb="17">
      <t>キョウギ</t>
    </rPh>
    <rPh sb="17" eb="19">
      <t>サンカ</t>
    </rPh>
    <rPh sb="19" eb="20">
      <t>モウ</t>
    </rPh>
    <rPh sb="20" eb="21">
      <t>コ</t>
    </rPh>
    <rPh sb="21" eb="24">
      <t>イチランヒョウ</t>
    </rPh>
    <phoneticPr fontId="19"/>
  </si>
  <si>
    <t xml:space="preserve">2025 年 </t>
    <rPh sb="5" eb="6">
      <t>ネン</t>
    </rPh>
    <phoneticPr fontId="19"/>
  </si>
  <si>
    <t xml:space="preserve">2025年 </t>
    <rPh sb="4" eb="5">
      <t>ネン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</si>
</sst>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 月 &quot;d&quot; 日&quot;"/>
  </numFmts>
  <fonts count="3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b/>
      <sz val="9"/>
      <color indexed="81"/>
      <name val="ＭＳ Ｐゴシック"/>
      <family val="3"/>
      <charset val="128"/>
    </font>
    <font>
      <sz val="9"/>
      <color indexed="81"/>
      <name val="ＭＳ Ｐゴシック"/>
      <family val="3"/>
      <charset val="128"/>
    </font>
    <font>
      <sz val="12"/>
      <name val="ＭＳ 明朝"/>
      <family val="1"/>
      <charset val="128"/>
    </font>
    <font>
      <sz val="16"/>
      <name val="ＭＳ 明朝"/>
      <family val="1"/>
      <charset val="128"/>
    </font>
    <font>
      <sz val="10.5"/>
      <name val="ＭＳ Ｐゴシック"/>
      <family val="3"/>
      <charset val="128"/>
    </font>
    <font>
      <sz val="16"/>
      <name val="ＭＳ ゴシック"/>
      <family val="3"/>
      <charset val="128"/>
    </font>
    <font>
      <sz val="14"/>
      <name val="ＭＳ 明朝"/>
      <family val="1"/>
      <charset val="128"/>
    </font>
    <font>
      <sz val="8"/>
      <name val="ＭＳ 明朝"/>
      <family val="1"/>
      <charset val="128"/>
    </font>
    <font>
      <sz val="20"/>
      <name val="HG創英角ｺﾞｼｯｸUB"/>
      <family val="3"/>
      <charset val="128"/>
    </font>
    <font>
      <b/>
      <sz val="14"/>
      <name val="ＭＳ 明朝"/>
      <family val="1"/>
      <charset val="128"/>
    </font>
    <font>
      <sz val="11"/>
      <name val="ＭＳ Ｐ明朝"/>
      <family val="1"/>
      <charset val="128"/>
    </font>
    <font>
      <b/>
      <sz val="16"/>
      <name val="ＭＳ ゴシック"/>
      <family val="3"/>
      <charset val="128"/>
    </font>
    <font>
      <sz val="11"/>
      <name val="HGP創英角ｺﾞｼｯｸUB"/>
      <family val="3"/>
      <charset val="128"/>
    </font>
    <font>
      <sz val="14"/>
      <name val="HGP創英角ｺﾞｼｯｸUB"/>
      <family val="3"/>
      <charset val="128"/>
    </font>
    <font>
      <sz val="6"/>
      <name val="ＭＳ 明朝"/>
      <family val="1"/>
      <charset val="128"/>
    </font>
    <font>
      <sz val="20"/>
      <name val="ＭＳ 明朝"/>
      <family val="1"/>
      <charset val="128"/>
    </font>
    <font>
      <sz val="11"/>
      <color theme="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0"/>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diagonal/>
    </border>
    <border>
      <left style="hair">
        <color indexed="64"/>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117">
    <xf numFmtId="0" fontId="0" fillId="0" borderId="0" xfId="0">
      <alignment vertical="center"/>
    </xf>
    <xf numFmtId="49" fontId="0" fillId="0" borderId="0" xfId="0" applyNumberFormat="1">
      <alignment vertical="center"/>
    </xf>
    <xf numFmtId="0" fontId="0" fillId="0" borderId="11" xfId="0" applyBorder="1">
      <alignment vertical="center"/>
    </xf>
    <xf numFmtId="0" fontId="0" fillId="24" borderId="11" xfId="0" applyFill="1" applyBorder="1">
      <alignment vertical="center"/>
    </xf>
    <xf numFmtId="0" fontId="0" fillId="0" borderId="11" xfId="0" applyBorder="1" applyAlignment="1">
      <alignment horizontal="center" vertical="center"/>
    </xf>
    <xf numFmtId="49" fontId="0" fillId="0" borderId="11" xfId="0" applyNumberFormat="1" applyBorder="1" applyAlignment="1">
      <alignment horizontal="center" vertical="center"/>
    </xf>
    <xf numFmtId="49" fontId="0" fillId="0" borderId="0" xfId="0" applyNumberFormat="1" applyAlignment="1">
      <alignment horizontal="center" vertical="center"/>
    </xf>
    <xf numFmtId="0" fontId="0" fillId="25" borderId="0" xfId="0" applyFill="1" applyAlignment="1">
      <alignment horizontal="center" vertical="center"/>
    </xf>
    <xf numFmtId="49" fontId="0" fillId="0" borderId="11" xfId="0" applyNumberFormat="1" applyBorder="1">
      <alignment vertical="center"/>
    </xf>
    <xf numFmtId="0" fontId="0" fillId="25" borderId="0" xfId="0" applyFill="1">
      <alignment vertical="center"/>
    </xf>
    <xf numFmtId="0" fontId="0" fillId="0" borderId="0" xfId="0" applyAlignment="1">
      <alignment horizontal="right"/>
    </xf>
    <xf numFmtId="0" fontId="0" fillId="24" borderId="11" xfId="0" applyFill="1" applyBorder="1" applyAlignment="1">
      <alignment horizontal="center" vertical="center"/>
    </xf>
    <xf numFmtId="0" fontId="20" fillId="0" borderId="11" xfId="0" applyFont="1" applyBorder="1" applyAlignment="1">
      <alignment horizontal="center" vertical="center"/>
    </xf>
    <xf numFmtId="0" fontId="6" fillId="0" borderId="0" xfId="0" applyFont="1">
      <alignment vertical="center"/>
    </xf>
    <xf numFmtId="0" fontId="23" fillId="0" borderId="0" xfId="0" applyFont="1" applyAlignment="1">
      <alignment horizontal="center" vertical="center"/>
    </xf>
    <xf numFmtId="49" fontId="6" fillId="0" borderId="0" xfId="0" applyNumberFormat="1" applyFont="1">
      <alignment vertical="center"/>
    </xf>
    <xf numFmtId="0" fontId="23" fillId="0" borderId="0" xfId="0" applyFont="1">
      <alignment vertical="center"/>
    </xf>
    <xf numFmtId="49" fontId="23" fillId="0" borderId="0" xfId="0" applyNumberFormat="1" applyFont="1">
      <alignment vertical="center"/>
    </xf>
    <xf numFmtId="0" fontId="6" fillId="0" borderId="11" xfId="0" applyFont="1" applyBorder="1">
      <alignment vertical="center"/>
    </xf>
    <xf numFmtId="0" fontId="6" fillId="0" borderId="11" xfId="0" applyFont="1" applyBorder="1" applyAlignment="1">
      <alignment horizontal="center" vertical="center"/>
    </xf>
    <xf numFmtId="49" fontId="6" fillId="0" borderId="11" xfId="0" applyNumberFormat="1" applyFont="1" applyBorder="1" applyAlignment="1">
      <alignment horizontal="center" vertical="center"/>
    </xf>
    <xf numFmtId="49" fontId="6" fillId="0" borderId="0" xfId="0" applyNumberFormat="1" applyFont="1" applyAlignment="1">
      <alignment horizontal="center" vertical="center"/>
    </xf>
    <xf numFmtId="0" fontId="6" fillId="25" borderId="0" xfId="0" applyFont="1" applyFill="1" applyAlignment="1">
      <alignment horizontal="center" vertical="center"/>
    </xf>
    <xf numFmtId="0" fontId="6" fillId="24" borderId="11" xfId="0" applyFont="1" applyFill="1" applyBorder="1" applyAlignment="1">
      <alignment horizontal="center" vertical="center"/>
    </xf>
    <xf numFmtId="49" fontId="6" fillId="0" borderId="11" xfId="0" applyNumberFormat="1" applyFont="1" applyBorder="1">
      <alignment vertical="center"/>
    </xf>
    <xf numFmtId="0" fontId="6" fillId="25" borderId="0" xfId="0" applyFont="1" applyFill="1">
      <alignment vertical="center"/>
    </xf>
    <xf numFmtId="0" fontId="0" fillId="0" borderId="0" xfId="0" applyAlignment="1">
      <alignment horizontal="center"/>
    </xf>
    <xf numFmtId="49" fontId="25" fillId="0" borderId="0" xfId="0" applyNumberFormat="1" applyFont="1" applyAlignment="1">
      <alignment horizontal="center"/>
    </xf>
    <xf numFmtId="49" fontId="0" fillId="0" borderId="0" xfId="0" applyNumberFormat="1" applyAlignment="1">
      <alignment horizontal="center"/>
    </xf>
    <xf numFmtId="49" fontId="0" fillId="0" borderId="0" xfId="0" applyNumberFormat="1" applyAlignment="1"/>
    <xf numFmtId="0" fontId="0" fillId="0" borderId="0" xfId="0" applyAlignment="1"/>
    <xf numFmtId="0" fontId="6" fillId="0" borderId="12" xfId="0" applyFont="1" applyBorder="1">
      <alignment vertical="center"/>
    </xf>
    <xf numFmtId="0" fontId="26" fillId="0" borderId="0" xfId="0" applyFont="1" applyAlignment="1">
      <alignment horizontal="center" vertical="center"/>
    </xf>
    <xf numFmtId="0" fontId="27" fillId="0" borderId="0" xfId="0" applyFont="1">
      <alignment vertical="center"/>
    </xf>
    <xf numFmtId="0" fontId="27" fillId="0" borderId="10" xfId="0" applyFont="1" applyBorder="1">
      <alignment vertical="center"/>
    </xf>
    <xf numFmtId="0" fontId="27" fillId="0" borderId="10" xfId="0" applyFont="1" applyBorder="1" applyAlignment="1">
      <alignment horizontal="left" vertical="center"/>
    </xf>
    <xf numFmtId="49" fontId="27" fillId="0" borderId="0" xfId="0" applyNumberFormat="1" applyFont="1">
      <alignment vertical="center"/>
    </xf>
    <xf numFmtId="0" fontId="23" fillId="0" borderId="11" xfId="0" applyFont="1" applyBorder="1" applyAlignment="1">
      <alignment horizontal="center" vertical="center" shrinkToFit="1"/>
    </xf>
    <xf numFmtId="0" fontId="27" fillId="0" borderId="0" xfId="0" applyFont="1" applyAlignment="1">
      <alignment horizontal="center" vertical="center"/>
    </xf>
    <xf numFmtId="49" fontId="0" fillId="0" borderId="0" xfId="0" applyNumberFormat="1" applyAlignment="1">
      <alignment horizontal="right" vertical="center"/>
    </xf>
    <xf numFmtId="0" fontId="33" fillId="0" borderId="0" xfId="41" applyFont="1"/>
    <xf numFmtId="0" fontId="34" fillId="0" borderId="0" xfId="41" applyFont="1" applyAlignment="1">
      <alignment horizontal="center" vertical="center"/>
    </xf>
    <xf numFmtId="0" fontId="33" fillId="0" borderId="13" xfId="41" applyFont="1" applyBorder="1"/>
    <xf numFmtId="0" fontId="6" fillId="0" borderId="14" xfId="41" applyBorder="1" applyAlignment="1">
      <alignment horizontal="center" vertical="center"/>
    </xf>
    <xf numFmtId="0" fontId="6" fillId="0" borderId="0" xfId="41"/>
    <xf numFmtId="0" fontId="6" fillId="0" borderId="13" xfId="41" applyBorder="1"/>
    <xf numFmtId="0" fontId="6" fillId="0" borderId="15" xfId="41" applyBorder="1" applyAlignment="1">
      <alignment horizontal="center" vertical="center"/>
    </xf>
    <xf numFmtId="0" fontId="6" fillId="0" borderId="13" xfId="41" applyBorder="1" applyAlignment="1">
      <alignment horizontal="center" vertical="center"/>
    </xf>
    <xf numFmtId="0" fontId="6" fillId="0" borderId="0" xfId="41" applyAlignment="1">
      <alignment horizontal="center" vertical="center"/>
    </xf>
    <xf numFmtId="0" fontId="6" fillId="0" borderId="0" xfId="41" applyAlignment="1">
      <alignment horizontal="right" vertical="center"/>
    </xf>
    <xf numFmtId="0" fontId="6" fillId="0" borderId="16" xfId="41" applyBorder="1"/>
    <xf numFmtId="0" fontId="6" fillId="0" borderId="17" xfId="41" applyBorder="1"/>
    <xf numFmtId="0" fontId="6" fillId="0" borderId="19" xfId="41" applyBorder="1" applyAlignment="1">
      <alignment horizontal="center" vertical="center"/>
    </xf>
    <xf numFmtId="0" fontId="6" fillId="0" borderId="20" xfId="41" applyBorder="1" applyAlignment="1">
      <alignment horizontal="center" vertical="center"/>
    </xf>
    <xf numFmtId="0" fontId="24" fillId="0" borderId="15" xfId="41" applyFont="1" applyBorder="1" applyAlignment="1">
      <alignment horizontal="center" vertical="center" shrinkToFit="1"/>
    </xf>
    <xf numFmtId="0" fontId="24" fillId="0" borderId="19" xfId="41" applyFont="1" applyBorder="1" applyAlignment="1">
      <alignment horizontal="center" vertical="center" shrinkToFit="1"/>
    </xf>
    <xf numFmtId="0" fontId="24" fillId="0" borderId="20" xfId="41" applyFont="1" applyBorder="1" applyAlignment="1">
      <alignment horizontal="center" vertical="center" shrinkToFit="1"/>
    </xf>
    <xf numFmtId="0" fontId="23" fillId="0" borderId="0" xfId="0" applyFont="1" applyAlignment="1">
      <alignment horizontal="center"/>
    </xf>
    <xf numFmtId="0" fontId="27" fillId="0" borderId="0" xfId="0" applyFont="1" applyAlignment="1">
      <alignment horizontal="distributed" vertical="center"/>
    </xf>
    <xf numFmtId="0" fontId="6" fillId="0" borderId="13" xfId="0" applyFont="1" applyBorder="1">
      <alignment vertical="center"/>
    </xf>
    <xf numFmtId="49" fontId="6" fillId="0" borderId="29" xfId="0" applyNumberFormat="1" applyFont="1" applyBorder="1">
      <alignment vertical="center"/>
    </xf>
    <xf numFmtId="0" fontId="6" fillId="0" borderId="29" xfId="0" applyFont="1" applyBorder="1">
      <alignment vertical="center"/>
    </xf>
    <xf numFmtId="0" fontId="23" fillId="0" borderId="29" xfId="0" applyFont="1" applyBorder="1" applyAlignment="1">
      <alignment horizontal="center" vertical="center"/>
    </xf>
    <xf numFmtId="0" fontId="6" fillId="27" borderId="11" xfId="0" applyFont="1" applyFill="1" applyBorder="1" applyAlignment="1">
      <alignment horizontal="center" vertical="center"/>
    </xf>
    <xf numFmtId="0" fontId="37" fillId="0" borderId="0" xfId="0" applyFont="1">
      <alignment vertical="center"/>
    </xf>
    <xf numFmtId="49" fontId="37" fillId="0" borderId="0" xfId="0" applyNumberFormat="1" applyFont="1">
      <alignment vertical="center"/>
    </xf>
    <xf numFmtId="0" fontId="37" fillId="0" borderId="0" xfId="0" applyFont="1" applyAlignment="1">
      <alignment horizontal="right"/>
    </xf>
    <xf numFmtId="0" fontId="37" fillId="28" borderId="0" xfId="0" applyFont="1" applyFill="1" applyAlignment="1">
      <alignment horizontal="center"/>
    </xf>
    <xf numFmtId="49" fontId="37" fillId="28" borderId="0" xfId="0" applyNumberFormat="1" applyFont="1" applyFill="1">
      <alignment vertical="center"/>
    </xf>
    <xf numFmtId="0" fontId="37" fillId="28" borderId="0" xfId="0" applyFont="1" applyFill="1">
      <alignment vertical="center"/>
    </xf>
    <xf numFmtId="0" fontId="37" fillId="28" borderId="0" xfId="0" applyFont="1" applyFill="1" applyAlignment="1">
      <alignment horizontal="right"/>
    </xf>
    <xf numFmtId="49" fontId="25" fillId="0" borderId="0" xfId="0" applyNumberFormat="1" applyFont="1">
      <alignment vertical="center"/>
    </xf>
    <xf numFmtId="0" fontId="25" fillId="0" borderId="0" xfId="0" applyFont="1">
      <alignment vertical="center"/>
    </xf>
    <xf numFmtId="0" fontId="6" fillId="0" borderId="11" xfId="0" applyFont="1" applyBorder="1" applyAlignment="1">
      <alignment horizontal="center" vertical="center" wrapText="1"/>
    </xf>
    <xf numFmtId="0" fontId="0" fillId="0" borderId="11" xfId="0" applyBorder="1" applyAlignment="1">
      <alignment horizontal="center" vertical="center" wrapText="1"/>
    </xf>
    <xf numFmtId="0" fontId="6" fillId="0" borderId="0" xfId="41" applyAlignment="1">
      <alignment horizontal="right" vertical="center"/>
    </xf>
    <xf numFmtId="49" fontId="6" fillId="0" borderId="0" xfId="0" applyNumberFormat="1" applyFont="1" applyBorder="1">
      <alignment vertical="center"/>
    </xf>
    <xf numFmtId="0" fontId="6" fillId="0" borderId="0" xfId="0" applyFont="1" applyBorder="1">
      <alignment vertical="center"/>
    </xf>
    <xf numFmtId="0" fontId="23" fillId="0" borderId="0" xfId="0" applyFont="1" applyBorder="1" applyAlignment="1">
      <alignment horizontal="center" vertical="center"/>
    </xf>
    <xf numFmtId="0" fontId="6" fillId="0" borderId="0" xfId="0" applyFont="1" applyBorder="1" applyAlignment="1">
      <alignment horizontal="right"/>
    </xf>
    <xf numFmtId="0" fontId="23" fillId="0" borderId="0" xfId="0" applyFont="1" applyBorder="1">
      <alignment vertical="center"/>
    </xf>
    <xf numFmtId="49" fontId="28" fillId="0" borderId="0" xfId="0" applyNumberFormat="1" applyFont="1" applyBorder="1">
      <alignment vertical="center"/>
    </xf>
    <xf numFmtId="0" fontId="31" fillId="0" borderId="0" xfId="0" applyFont="1" applyBorder="1" applyAlignment="1">
      <alignment horizontal="right" vertical="center"/>
    </xf>
    <xf numFmtId="176" fontId="31" fillId="0" borderId="0" xfId="0" applyNumberFormat="1" applyFont="1" applyBorder="1" applyAlignment="1">
      <alignment horizontal="left" vertical="center"/>
    </xf>
    <xf numFmtId="49" fontId="23" fillId="0" borderId="0" xfId="0" applyNumberFormat="1" applyFont="1" applyBorder="1">
      <alignment vertical="center"/>
    </xf>
    <xf numFmtId="0" fontId="6" fillId="0" borderId="30" xfId="0" applyFont="1" applyBorder="1">
      <alignment vertical="center"/>
    </xf>
    <xf numFmtId="0" fontId="23" fillId="0" borderId="31" xfId="0" applyFont="1" applyBorder="1" applyAlignment="1">
      <alignment horizontal="center" vertical="center"/>
    </xf>
    <xf numFmtId="0" fontId="23" fillId="0" borderId="31" xfId="0" applyFont="1" applyBorder="1">
      <alignment vertical="center"/>
    </xf>
    <xf numFmtId="0" fontId="23" fillId="0" borderId="31" xfId="0" applyFont="1" applyBorder="1" applyAlignment="1">
      <alignment horizontal="center"/>
    </xf>
    <xf numFmtId="0" fontId="27" fillId="0" borderId="31" xfId="0" applyFont="1" applyBorder="1" applyAlignment="1">
      <alignment horizontal="distributed" vertical="center"/>
    </xf>
    <xf numFmtId="0" fontId="23" fillId="0" borderId="32" xfId="0" applyFont="1" applyBorder="1" applyAlignment="1">
      <alignment horizontal="center" vertical="center"/>
    </xf>
    <xf numFmtId="0" fontId="6" fillId="26" borderId="0" xfId="41" applyFill="1" applyAlignment="1">
      <alignment horizontal="center" vertical="center"/>
    </xf>
    <xf numFmtId="0" fontId="6" fillId="26" borderId="0" xfId="41" applyFill="1" applyAlignment="1">
      <alignment horizontal="left" vertical="center"/>
    </xf>
    <xf numFmtId="49" fontId="6" fillId="26" borderId="0" xfId="41" applyNumberFormat="1" applyFill="1" applyAlignment="1">
      <alignment horizontal="left" vertical="center"/>
    </xf>
    <xf numFmtId="0" fontId="24" fillId="0" borderId="18" xfId="41" applyFont="1" applyBorder="1" applyAlignment="1">
      <alignment horizontal="center" vertical="center" shrinkToFit="1"/>
    </xf>
    <xf numFmtId="0" fontId="24" fillId="0" borderId="33" xfId="41" applyFont="1" applyBorder="1" applyAlignment="1">
      <alignment horizontal="center" vertical="center" shrinkToFit="1"/>
    </xf>
    <xf numFmtId="0" fontId="24" fillId="0" borderId="34" xfId="41" applyFont="1" applyBorder="1" applyAlignment="1">
      <alignment horizontal="center" vertical="center" shrinkToFit="1"/>
    </xf>
    <xf numFmtId="0" fontId="23" fillId="0" borderId="0" xfId="0" applyFont="1" applyBorder="1" applyAlignment="1">
      <alignment horizontal="right"/>
    </xf>
    <xf numFmtId="0" fontId="27" fillId="0" borderId="0" xfId="0" applyFont="1" applyBorder="1" applyAlignment="1">
      <alignment horizontal="distributed" vertical="center"/>
    </xf>
    <xf numFmtId="0" fontId="26" fillId="0" borderId="0" xfId="0" applyFont="1" applyAlignment="1">
      <alignment horizontal="center" vertical="center"/>
    </xf>
    <xf numFmtId="0" fontId="30" fillId="0" borderId="10" xfId="0" applyFont="1" applyBorder="1" applyAlignment="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49" fontId="30" fillId="0" borderId="10" xfId="0" applyNumberFormat="1" applyFont="1" applyBorder="1" applyAlignment="1">
      <alignment horizontal="center" vertical="center"/>
    </xf>
    <xf numFmtId="0" fontId="27" fillId="0" borderId="22" xfId="0" applyFont="1" applyBorder="1" applyAlignment="1">
      <alignment horizontal="center" vertical="center"/>
    </xf>
    <xf numFmtId="0" fontId="6" fillId="0" borderId="0" xfId="0" applyFont="1" applyBorder="1" applyAlignment="1">
      <alignment horizontal="left" vertical="center"/>
    </xf>
    <xf numFmtId="0" fontId="6" fillId="0" borderId="29" xfId="0" applyFont="1" applyBorder="1" applyAlignment="1">
      <alignment horizontal="left" vertical="center"/>
    </xf>
    <xf numFmtId="0" fontId="32" fillId="0" borderId="10" xfId="0" applyFont="1" applyBorder="1" applyAlignment="1">
      <alignment horizontal="center" vertical="center"/>
    </xf>
    <xf numFmtId="49" fontId="32" fillId="0" borderId="10" xfId="0" applyNumberFormat="1" applyFont="1" applyBorder="1" applyAlignment="1">
      <alignment horizontal="center" vertical="center"/>
    </xf>
    <xf numFmtId="0" fontId="6" fillId="0" borderId="26" xfId="41" applyBorder="1" applyAlignment="1">
      <alignment horizontal="center" vertical="center"/>
    </xf>
    <xf numFmtId="0" fontId="6" fillId="0" borderId="27" xfId="41" applyBorder="1" applyAlignment="1">
      <alignment horizontal="center" vertical="center"/>
    </xf>
    <xf numFmtId="49" fontId="36" fillId="0" borderId="21" xfId="41" applyNumberFormat="1" applyFont="1" applyBorder="1" applyAlignment="1">
      <alignment horizontal="center" vertical="center"/>
    </xf>
    <xf numFmtId="0" fontId="36" fillId="0" borderId="28" xfId="41" applyNumberFormat="1" applyFont="1" applyBorder="1" applyAlignment="1">
      <alignment horizontal="center" vertical="center"/>
    </xf>
    <xf numFmtId="0" fontId="36" fillId="0" borderId="21" xfId="41" applyFont="1" applyBorder="1" applyAlignment="1">
      <alignment horizontal="center" vertical="center"/>
    </xf>
    <xf numFmtId="0" fontId="36" fillId="0" borderId="28" xfId="41" applyFont="1" applyBorder="1" applyAlignment="1">
      <alignment horizontal="center" vertical="center"/>
    </xf>
    <xf numFmtId="0" fontId="36" fillId="0" borderId="21" xfId="41" applyNumberFormat="1"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4">
    <dxf>
      <font>
        <color theme="0"/>
      </font>
    </dxf>
    <dxf>
      <font>
        <color theme="0"/>
      </font>
    </dxf>
    <dxf>
      <font>
        <color theme="0"/>
      </font>
    </dxf>
    <dxf>
      <font>
        <color theme="0"/>
      </font>
    </dxf>
  </dxfs>
  <tableStyles count="0" defaultTableStyle="TableStyleMedium2" defaultPivotStyle="PivotStyleLight16"/>
  <colors>
    <mruColors>
      <color rgb="FF04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342900</xdr:colOff>
      <xdr:row>2</xdr:row>
      <xdr:rowOff>28574</xdr:rowOff>
    </xdr:from>
    <xdr:to>
      <xdr:col>18</xdr:col>
      <xdr:colOff>676275</xdr:colOff>
      <xdr:row>5</xdr:row>
      <xdr:rowOff>28575</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9705975" y="619124"/>
          <a:ext cx="1704975" cy="704851"/>
        </a:xfrm>
        <a:prstGeom prst="wedgeEllipseCallout">
          <a:avLst>
            <a:gd name="adj1" fmla="val -34670"/>
            <a:gd name="adj2" fmla="val 10017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このセルは絶対に触らないでください。</a:t>
          </a:r>
          <a:endParaRPr lang="ja-JP" altLang="en-US"/>
        </a:p>
      </xdr:txBody>
    </xdr:sp>
    <xdr:clientData/>
  </xdr:twoCellAnchor>
  <xdr:twoCellAnchor>
    <xdr:from>
      <xdr:col>11</xdr:col>
      <xdr:colOff>95251</xdr:colOff>
      <xdr:row>6</xdr:row>
      <xdr:rowOff>57150</xdr:rowOff>
    </xdr:from>
    <xdr:to>
      <xdr:col>15</xdr:col>
      <xdr:colOff>133350</xdr:colOff>
      <xdr:row>7</xdr:row>
      <xdr:rowOff>266700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7362826" y="1647825"/>
          <a:ext cx="2543174" cy="504825"/>
        </a:xfrm>
        <a:prstGeom prst="rect">
          <a:avLst/>
        </a:prstGeom>
        <a:solidFill>
          <a:srgbClr val="FF00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各セルの右上にある赤三角は入力説明用の</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コメントが入っています。カーソルを持っていくと表示されますので、入力の参考にして下さい。</a:t>
          </a:r>
          <a:endParaRPr lang="ja-JP" altLang="en-US"/>
        </a:p>
      </xdr:txBody>
    </xdr:sp>
    <xdr:clientData/>
  </xdr:twoCellAnchor>
  <xdr:twoCellAnchor>
    <xdr:from>
      <xdr:col>1</xdr:col>
      <xdr:colOff>371475</xdr:colOff>
      <xdr:row>9</xdr:row>
      <xdr:rowOff>161925</xdr:rowOff>
    </xdr:from>
    <xdr:to>
      <xdr:col>4</xdr:col>
      <xdr:colOff>561975</xdr:colOff>
      <xdr:row>13</xdr:row>
      <xdr:rowOff>285750</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a:off x="581025" y="2638425"/>
          <a:ext cx="2381250" cy="1304925"/>
        </a:xfrm>
        <a:prstGeom prst="wedgeRoundRectCallout">
          <a:avLst>
            <a:gd name="adj1" fmla="val -22244"/>
            <a:gd name="adj2" fmla="val -826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姓名の間は１文字あけます。</a:t>
          </a:r>
          <a:endParaRPr lang="en-US" altLang="ja-JP"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３文字以下の場合はスペースを空けて５文字分にしてください。５文字以上の場合はスペースを空けません。</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桂■■歌丸■１</a:t>
          </a:r>
        </a:p>
        <a:p>
          <a:pPr algn="l" rtl="0">
            <a:lnSpc>
              <a:spcPts val="1000"/>
            </a:lnSpc>
            <a:defRPr sz="1000"/>
          </a:pPr>
          <a:r>
            <a:rPr lang="ja-JP" altLang="en-US" sz="900" b="0" i="0" u="none" strike="noStrike" baseline="0">
              <a:solidFill>
                <a:srgbClr val="000000"/>
              </a:solidFill>
              <a:latin typeface="ＭＳ Ｐゴシック"/>
              <a:ea typeface="ＭＳ Ｐゴシック"/>
            </a:rPr>
            <a:t>　　小栗■■旬■２</a:t>
          </a:r>
        </a:p>
        <a:p>
          <a:pPr algn="l" rtl="0">
            <a:lnSpc>
              <a:spcPts val="1000"/>
            </a:lnSpc>
            <a:defRPr sz="1000"/>
          </a:pPr>
          <a:r>
            <a:rPr lang="ja-JP" altLang="en-US" sz="900" b="0" i="0" u="none" strike="noStrike" baseline="0">
              <a:solidFill>
                <a:srgbClr val="000000"/>
              </a:solidFill>
              <a:latin typeface="ＭＳ Ｐゴシック"/>
              <a:ea typeface="ＭＳ Ｐゴシック"/>
            </a:rPr>
            <a:t>　　アントニオ猪木３</a:t>
          </a:r>
          <a:endParaRPr lang="ja-JP" altLang="en-US"/>
        </a:p>
      </xdr:txBody>
    </xdr:sp>
    <xdr:clientData/>
  </xdr:twoCellAnchor>
  <xdr:twoCellAnchor>
    <xdr:from>
      <xdr:col>9</xdr:col>
      <xdr:colOff>962025</xdr:colOff>
      <xdr:row>8</xdr:row>
      <xdr:rowOff>95250</xdr:rowOff>
    </xdr:from>
    <xdr:to>
      <xdr:col>12</xdr:col>
      <xdr:colOff>495300</xdr:colOff>
      <xdr:row>12</xdr:row>
      <xdr:rowOff>47625</xdr:rowOff>
    </xdr:to>
    <xdr:sp macro="" textlink="">
      <xdr:nvSpPr>
        <xdr:cNvPr id="1029" name="AutoShape 5">
          <a:extLst>
            <a:ext uri="{FF2B5EF4-FFF2-40B4-BE49-F238E27FC236}">
              <a16:creationId xmlns:a16="http://schemas.microsoft.com/office/drawing/2014/main" id="{00000000-0008-0000-0000-000005040000}"/>
            </a:ext>
          </a:extLst>
        </xdr:cNvPr>
        <xdr:cNvSpPr>
          <a:spLocks noChangeArrowheads="1"/>
        </xdr:cNvSpPr>
      </xdr:nvSpPr>
      <xdr:spPr bwMode="auto">
        <a:xfrm>
          <a:off x="6134100" y="2276475"/>
          <a:ext cx="2152650" cy="113347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セルを合わせると右下に▼がでますので、そこをクリックして出場種目を選択してください。</a:t>
          </a: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1" i="0" u="sng" strike="noStrike" baseline="0">
              <a:solidFill>
                <a:srgbClr val="000000"/>
              </a:solidFill>
              <a:latin typeface="ＭＳ Ｐゴシック"/>
              <a:ea typeface="ＭＳ Ｐゴシック"/>
            </a:rPr>
            <a:t>※出場種目・リレーは必ずリストの中から選んで下さい（直接入力厳禁！】</a:t>
          </a:r>
          <a:endParaRPr lang="ja-JP" altLang="en-US" sz="1000"/>
        </a:p>
      </xdr:txBody>
    </xdr:sp>
    <xdr:clientData/>
  </xdr:twoCellAnchor>
  <xdr:twoCellAnchor>
    <xdr:from>
      <xdr:col>4</xdr:col>
      <xdr:colOff>819150</xdr:colOff>
      <xdr:row>8</xdr:row>
      <xdr:rowOff>228600</xdr:rowOff>
    </xdr:from>
    <xdr:to>
      <xdr:col>8</xdr:col>
      <xdr:colOff>19050</xdr:colOff>
      <xdr:row>10</xdr:row>
      <xdr:rowOff>276225</xdr:rowOff>
    </xdr:to>
    <xdr:sp macro="" textlink="">
      <xdr:nvSpPr>
        <xdr:cNvPr id="1030" name="AutoShape 6">
          <a:extLst>
            <a:ext uri="{FF2B5EF4-FFF2-40B4-BE49-F238E27FC236}">
              <a16:creationId xmlns:a16="http://schemas.microsoft.com/office/drawing/2014/main" id="{00000000-0008-0000-0000-000006040000}"/>
            </a:ext>
          </a:extLst>
        </xdr:cNvPr>
        <xdr:cNvSpPr>
          <a:spLocks noChangeArrowheads="1"/>
        </xdr:cNvSpPr>
      </xdr:nvSpPr>
      <xdr:spPr bwMode="auto">
        <a:xfrm>
          <a:off x="2809875" y="2409825"/>
          <a:ext cx="1581150" cy="638175"/>
        </a:xfrm>
        <a:prstGeom prst="wedgeRoundRectCallout">
          <a:avLst>
            <a:gd name="adj1" fmla="val -44285"/>
            <a:gd name="adj2" fmla="val -9218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ﾌﾘｶﾞﾅは半角で入力してください。姓と名の間には半角スペースを入れます。</a:t>
          </a:r>
          <a:endParaRPr lang="ja-JP" altLang="en-US" sz="1000"/>
        </a:p>
      </xdr:txBody>
    </xdr:sp>
    <xdr:clientData/>
  </xdr:twoCellAnchor>
  <xdr:twoCellAnchor>
    <xdr:from>
      <xdr:col>4</xdr:col>
      <xdr:colOff>695326</xdr:colOff>
      <xdr:row>15</xdr:row>
      <xdr:rowOff>9525</xdr:rowOff>
    </xdr:from>
    <xdr:to>
      <xdr:col>10</xdr:col>
      <xdr:colOff>666751</xdr:colOff>
      <xdr:row>17</xdr:row>
      <xdr:rowOff>104775</xdr:rowOff>
    </xdr:to>
    <xdr:sp macro="" textlink="">
      <xdr:nvSpPr>
        <xdr:cNvPr id="1031" name="Oval 7">
          <a:extLst>
            <a:ext uri="{FF2B5EF4-FFF2-40B4-BE49-F238E27FC236}">
              <a16:creationId xmlns:a16="http://schemas.microsoft.com/office/drawing/2014/main" id="{00000000-0008-0000-0000-000007040000}"/>
            </a:ext>
          </a:extLst>
        </xdr:cNvPr>
        <xdr:cNvSpPr>
          <a:spLocks noChangeArrowheads="1"/>
        </xdr:cNvSpPr>
      </xdr:nvSpPr>
      <xdr:spPr bwMode="auto">
        <a:xfrm>
          <a:off x="2743201" y="4257675"/>
          <a:ext cx="3867150" cy="685800"/>
        </a:xfrm>
        <a:prstGeom prst="ellipse">
          <a:avLst/>
        </a:prstGeom>
        <a:solidFill>
          <a:srgbClr val="FFFF99"/>
        </a:solidFill>
        <a:ln w="9525">
          <a:solidFill>
            <a:srgbClr val="000000"/>
          </a:solidFill>
          <a:round/>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FF0000"/>
              </a:solidFill>
              <a:latin typeface="ＭＳ Ｐゴシック"/>
              <a:ea typeface="ＭＳ Ｐゴシック"/>
            </a:rPr>
            <a:t>印刷は</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出場種目２</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までで出力してください。</a:t>
          </a:r>
        </a:p>
        <a:p>
          <a:pPr algn="ctr" rtl="0">
            <a:lnSpc>
              <a:spcPts val="1200"/>
            </a:lnSpc>
            <a:defRPr sz="1000"/>
          </a:pPr>
          <a:r>
            <a:rPr lang="ja-JP" altLang="en-US" sz="1100" b="0" i="0" u="none" strike="noStrike" baseline="0">
              <a:solidFill>
                <a:srgbClr val="FF0000"/>
              </a:solidFill>
              <a:latin typeface="ＭＳ Ｐゴシック"/>
              <a:ea typeface="ＭＳ Ｐゴシック"/>
            </a:rPr>
            <a:t>Ａ４版に収まるように設定してあります。</a:t>
          </a:r>
          <a:endParaRPr lang="ja-JP" altLang="en-US"/>
        </a:p>
      </xdr:txBody>
    </xdr:sp>
    <xdr:clientData/>
  </xdr:twoCellAnchor>
  <xdr:twoCellAnchor>
    <xdr:from>
      <xdr:col>2</xdr:col>
      <xdr:colOff>200026</xdr:colOff>
      <xdr:row>15</xdr:row>
      <xdr:rowOff>171450</xdr:rowOff>
    </xdr:from>
    <xdr:to>
      <xdr:col>4</xdr:col>
      <xdr:colOff>95251</xdr:colOff>
      <xdr:row>17</xdr:row>
      <xdr:rowOff>114300</xdr:rowOff>
    </xdr:to>
    <xdr:sp macro="" textlink="">
      <xdr:nvSpPr>
        <xdr:cNvPr id="1032" name="AutoShape 8">
          <a:extLst>
            <a:ext uri="{FF2B5EF4-FFF2-40B4-BE49-F238E27FC236}">
              <a16:creationId xmlns:a16="http://schemas.microsoft.com/office/drawing/2014/main" id="{00000000-0008-0000-0000-000008040000}"/>
            </a:ext>
          </a:extLst>
        </xdr:cNvPr>
        <xdr:cNvSpPr>
          <a:spLocks noChangeArrowheads="1"/>
        </xdr:cNvSpPr>
      </xdr:nvSpPr>
      <xdr:spPr bwMode="auto">
        <a:xfrm>
          <a:off x="847726" y="4419600"/>
          <a:ext cx="1238250" cy="533400"/>
        </a:xfrm>
        <a:prstGeom prst="wedgeRoundRectCallout">
          <a:avLst>
            <a:gd name="adj1" fmla="val -73443"/>
            <a:gd name="adj2" fmla="val 466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変な数字がでますが</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気にしないでください。</a:t>
          </a:r>
          <a:endParaRPr lang="ja-JP" altLang="en-US" sz="900"/>
        </a:p>
      </xdr:txBody>
    </xdr:sp>
    <xdr:clientData/>
  </xdr:twoCellAnchor>
  <xdr:twoCellAnchor>
    <xdr:from>
      <xdr:col>7</xdr:col>
      <xdr:colOff>409575</xdr:colOff>
      <xdr:row>3</xdr:row>
      <xdr:rowOff>57151</xdr:rowOff>
    </xdr:from>
    <xdr:to>
      <xdr:col>9</xdr:col>
      <xdr:colOff>838200</xdr:colOff>
      <xdr:row>5</xdr:row>
      <xdr:rowOff>123826</xdr:rowOff>
    </xdr:to>
    <xdr:sp macro="" textlink="">
      <xdr:nvSpPr>
        <xdr:cNvPr id="18" name="AutoShape 6">
          <a:extLst>
            <a:ext uri="{FF2B5EF4-FFF2-40B4-BE49-F238E27FC236}">
              <a16:creationId xmlns:a16="http://schemas.microsoft.com/office/drawing/2014/main" id="{B1681730-13EF-4830-BC8A-A4C1DB63D3C0}"/>
            </a:ext>
          </a:extLst>
        </xdr:cNvPr>
        <xdr:cNvSpPr>
          <a:spLocks noChangeArrowheads="1"/>
        </xdr:cNvSpPr>
      </xdr:nvSpPr>
      <xdr:spPr bwMode="auto">
        <a:xfrm>
          <a:off x="4429125" y="942976"/>
          <a:ext cx="1581150" cy="476250"/>
        </a:xfrm>
        <a:prstGeom prst="wedgeRoundRectCallout">
          <a:avLst>
            <a:gd name="adj1" fmla="val -44285"/>
            <a:gd name="adj2" fmla="val -9218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MC</a:t>
          </a:r>
          <a:r>
            <a:rPr lang="ja-JP" altLang="en-US" sz="1000" b="0" i="0" u="none" strike="noStrike" baseline="0">
              <a:solidFill>
                <a:srgbClr val="000000"/>
              </a:solidFill>
              <a:latin typeface="ＭＳ Ｐゴシック"/>
              <a:ea typeface="ＭＳ Ｐゴシック"/>
            </a:rPr>
            <a:t>を入力すると、児童に学校名が表示されます。</a:t>
          </a:r>
          <a:endParaRPr lang="ja-JP" altLang="en-US" sz="1000"/>
        </a:p>
      </xdr:txBody>
    </xdr:sp>
    <xdr:clientData/>
  </xdr:twoCellAnchor>
  <xdr:twoCellAnchor>
    <xdr:from>
      <xdr:col>8</xdr:col>
      <xdr:colOff>9525</xdr:colOff>
      <xdr:row>11</xdr:row>
      <xdr:rowOff>200025</xdr:rowOff>
    </xdr:from>
    <xdr:to>
      <xdr:col>10</xdr:col>
      <xdr:colOff>152400</xdr:colOff>
      <xdr:row>13</xdr:row>
      <xdr:rowOff>247650</xdr:rowOff>
    </xdr:to>
    <xdr:sp macro="" textlink="">
      <xdr:nvSpPr>
        <xdr:cNvPr id="23" name="AutoShape 6">
          <a:extLst>
            <a:ext uri="{FF2B5EF4-FFF2-40B4-BE49-F238E27FC236}">
              <a16:creationId xmlns:a16="http://schemas.microsoft.com/office/drawing/2014/main" id="{36641AEB-23DA-4308-A659-3F201F47B728}"/>
            </a:ext>
          </a:extLst>
        </xdr:cNvPr>
        <xdr:cNvSpPr>
          <a:spLocks noChangeArrowheads="1"/>
        </xdr:cNvSpPr>
      </xdr:nvSpPr>
      <xdr:spPr bwMode="auto">
        <a:xfrm>
          <a:off x="4791075" y="3267075"/>
          <a:ext cx="1581150" cy="638175"/>
        </a:xfrm>
        <a:prstGeom prst="wedgeRoundRectCallout">
          <a:avLst>
            <a:gd name="adj1" fmla="val -38863"/>
            <a:gd name="adj2" fmla="val -229493"/>
            <a:gd name="adj3" fmla="val 16667"/>
          </a:avLst>
        </a:prstGeom>
        <a:solidFill>
          <a:srgbClr val="FFC000"/>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ＡＢ</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アスリートビブス</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は必ず</a:t>
          </a:r>
          <a:r>
            <a:rPr lang="ja-JP" altLang="en-US" sz="1000" b="1" i="0" u="none" strike="noStrike" baseline="0">
              <a:solidFill>
                <a:srgbClr val="000000"/>
              </a:solidFill>
              <a:latin typeface="ＭＳ Ｐゴシック"/>
              <a:ea typeface="ＭＳ Ｐゴシック"/>
            </a:rPr>
            <a:t>数字の小さい順に</a:t>
          </a:r>
          <a:r>
            <a:rPr lang="ja-JP" altLang="en-US" sz="1000" b="0" i="0" u="none" strike="noStrike" baseline="0">
              <a:solidFill>
                <a:srgbClr val="000000"/>
              </a:solidFill>
              <a:latin typeface="ＭＳ Ｐゴシック"/>
              <a:ea typeface="ＭＳ Ｐゴシック"/>
            </a:rPr>
            <a:t>並べてください。</a:t>
          </a:r>
          <a:endParaRPr lang="ja-JP" altLang="en-US" sz="1000"/>
        </a:p>
      </xdr:txBody>
    </xdr:sp>
    <xdr:clientData/>
  </xdr:twoCellAnchor>
  <xdr:twoCellAnchor>
    <xdr:from>
      <xdr:col>9</xdr:col>
      <xdr:colOff>371475</xdr:colOff>
      <xdr:row>21</xdr:row>
      <xdr:rowOff>76200</xdr:rowOff>
    </xdr:from>
    <xdr:to>
      <xdr:col>11</xdr:col>
      <xdr:colOff>438150</xdr:colOff>
      <xdr:row>23</xdr:row>
      <xdr:rowOff>266700</xdr:rowOff>
    </xdr:to>
    <xdr:sp macro="" textlink="">
      <xdr:nvSpPr>
        <xdr:cNvPr id="16" name="AutoShape 5">
          <a:extLst>
            <a:ext uri="{FF2B5EF4-FFF2-40B4-BE49-F238E27FC236}">
              <a16:creationId xmlns:a16="http://schemas.microsoft.com/office/drawing/2014/main" id="{06525037-709F-4988-9D7F-07DEF11687CB}"/>
            </a:ext>
          </a:extLst>
        </xdr:cNvPr>
        <xdr:cNvSpPr>
          <a:spLocks noChangeArrowheads="1"/>
        </xdr:cNvSpPr>
      </xdr:nvSpPr>
      <xdr:spPr bwMode="auto">
        <a:xfrm>
          <a:off x="5543550" y="6096000"/>
          <a:ext cx="2162175" cy="781050"/>
        </a:xfrm>
        <a:prstGeom prst="roundRect">
          <a:avLst>
            <a:gd name="adj" fmla="val 16667"/>
          </a:avLst>
        </a:prstGeom>
        <a:solidFill>
          <a:srgbClr val="04ECE6"/>
        </a:solidFill>
        <a:ln w="9525">
          <a:solidFill>
            <a:srgbClr val="000000"/>
          </a:solidFill>
          <a:round/>
          <a:headEnd/>
          <a:tailEnd/>
        </a:ln>
      </xdr:spPr>
      <xdr:txBody>
        <a:bodyPr vertOverflow="clip" wrap="square" lIns="27432" tIns="18288" rIns="0" bIns="0" anchor="ctr" upright="1"/>
        <a:lstStyle/>
        <a:p>
          <a:pPr algn="l" rtl="0">
            <a:lnSpc>
              <a:spcPts val="1200"/>
            </a:lnSpc>
            <a:defRPr sz="1000"/>
          </a:pPr>
          <a:r>
            <a:rPr lang="ja-JP" altLang="en-US" sz="1400" b="1" i="0" u="none" strike="noStrike" baseline="0">
              <a:solidFill>
                <a:srgbClr val="000000"/>
              </a:solidFill>
              <a:latin typeface="ＭＳ Ｐゴシック"/>
              <a:ea typeface="ＭＳ Ｐゴシック"/>
            </a:rPr>
            <a:t>リレーのみに出場する選手も必ず名簿に記入してください。</a:t>
          </a:r>
          <a:endParaRPr lang="ja-JP" altLang="en-US" sz="1400" b="1"/>
        </a:p>
      </xdr:txBody>
    </xdr:sp>
    <xdr:clientData/>
  </xdr:twoCellAnchor>
  <xdr:twoCellAnchor>
    <xdr:from>
      <xdr:col>0</xdr:col>
      <xdr:colOff>114301</xdr:colOff>
      <xdr:row>27</xdr:row>
      <xdr:rowOff>163020</xdr:rowOff>
    </xdr:from>
    <xdr:to>
      <xdr:col>10</xdr:col>
      <xdr:colOff>847727</xdr:colOff>
      <xdr:row>29</xdr:row>
      <xdr:rowOff>266700</xdr:rowOff>
    </xdr:to>
    <xdr:sp macro="" textlink="">
      <xdr:nvSpPr>
        <xdr:cNvPr id="19" name="Text Box 2">
          <a:extLst>
            <a:ext uri="{FF2B5EF4-FFF2-40B4-BE49-F238E27FC236}">
              <a16:creationId xmlns:a16="http://schemas.microsoft.com/office/drawing/2014/main" id="{27AA00AE-6644-4612-9CF0-574ADAB97EB7}"/>
            </a:ext>
          </a:extLst>
        </xdr:cNvPr>
        <xdr:cNvSpPr txBox="1">
          <a:spLocks noChangeArrowheads="1"/>
        </xdr:cNvSpPr>
      </xdr:nvSpPr>
      <xdr:spPr bwMode="auto">
        <a:xfrm>
          <a:off x="114301" y="8783145"/>
          <a:ext cx="6743701" cy="656130"/>
        </a:xfrm>
        <a:prstGeom prst="rect">
          <a:avLst/>
        </a:prstGeom>
        <a:solidFill>
          <a:srgbClr val="FFFFFF"/>
        </a:solidFill>
        <a:ln w="9525">
          <a:solidFill>
            <a:srgbClr val="000000"/>
          </a:solidFill>
          <a:miter lim="800000"/>
          <a:headEnd/>
          <a:tailEnd/>
        </a:ln>
      </xdr:spPr>
      <xdr:txBody>
        <a:bodyPr vertOverflow="clip" wrap="square" lIns="72000" tIns="36000" rIns="72000" bIns="4680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上記の生徒が出場することを認めます。なお校医の健康診断の結果、異常ないことが認められています。</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上記の生徒は本大会プログラム作成及び成績の報道発表並びにホームページ等における氏名・学校名・学年等の個人情報の記載について本人及び保護者の同意を得ています。</a:t>
          </a:r>
          <a:endParaRPr lang="ja-JP" altLang="en-US">
            <a:latin typeface="ＭＳ Ｐ明朝" panose="02020600040205080304" pitchFamily="18" charset="-128"/>
            <a:ea typeface="ＭＳ Ｐ明朝" panose="02020600040205080304" pitchFamily="18" charset="-128"/>
          </a:endParaRPr>
        </a:p>
      </xdr:txBody>
    </xdr:sp>
    <xdr:clientData/>
  </xdr:twoCellAnchor>
  <xdr:twoCellAnchor>
    <xdr:from>
      <xdr:col>7</xdr:col>
      <xdr:colOff>659423</xdr:colOff>
      <xdr:row>34</xdr:row>
      <xdr:rowOff>249115</xdr:rowOff>
    </xdr:from>
    <xdr:to>
      <xdr:col>10</xdr:col>
      <xdr:colOff>124558</xdr:colOff>
      <xdr:row>34</xdr:row>
      <xdr:rowOff>249115</xdr:rowOff>
    </xdr:to>
    <xdr:cxnSp macro="">
      <xdr:nvCxnSpPr>
        <xdr:cNvPr id="20" name="直線コネクタ 19">
          <a:extLst>
            <a:ext uri="{FF2B5EF4-FFF2-40B4-BE49-F238E27FC236}">
              <a16:creationId xmlns:a16="http://schemas.microsoft.com/office/drawing/2014/main" id="{640CAF37-B50F-4BB2-A31E-5BE4AA26EDF0}"/>
            </a:ext>
          </a:extLst>
        </xdr:cNvPr>
        <xdr:cNvCxnSpPr/>
      </xdr:nvCxnSpPr>
      <xdr:spPr>
        <a:xfrm>
          <a:off x="4431323" y="10450390"/>
          <a:ext cx="170351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xdr:row>
      <xdr:rowOff>0</xdr:rowOff>
    </xdr:from>
    <xdr:to>
      <xdr:col>22</xdr:col>
      <xdr:colOff>333375</xdr:colOff>
      <xdr:row>9</xdr:row>
      <xdr:rowOff>114300</xdr:rowOff>
    </xdr:to>
    <xdr:sp macro="" textlink="">
      <xdr:nvSpPr>
        <xdr:cNvPr id="24" name="AutoShape 1">
          <a:extLst>
            <a:ext uri="{FF2B5EF4-FFF2-40B4-BE49-F238E27FC236}">
              <a16:creationId xmlns:a16="http://schemas.microsoft.com/office/drawing/2014/main" id="{C29111DB-BC5A-4C61-B626-A7E4C88EC9C3}"/>
            </a:ext>
          </a:extLst>
        </xdr:cNvPr>
        <xdr:cNvSpPr>
          <a:spLocks noChangeArrowheads="1"/>
        </xdr:cNvSpPr>
      </xdr:nvSpPr>
      <xdr:spPr bwMode="auto">
        <a:xfrm>
          <a:off x="12515850" y="1885950"/>
          <a:ext cx="1704975" cy="704850"/>
        </a:xfrm>
        <a:prstGeom prst="wedgeEllipseCallout">
          <a:avLst>
            <a:gd name="adj1" fmla="val -29083"/>
            <a:gd name="adj2" fmla="val 87982"/>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「ブックの保護」</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解除</a:t>
          </a:r>
          <a:r>
            <a:rPr lang="en-US" altLang="ja-JP" sz="1100" b="0" i="0" u="none" strike="noStrike" baseline="0">
              <a:solidFill>
                <a:srgbClr val="000000"/>
              </a:solidFill>
              <a:latin typeface="ＭＳ Ｐゴシック"/>
              <a:ea typeface="ＭＳ Ｐゴシック"/>
            </a:rPr>
            <a:t>pass:mogami</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238125</xdr:colOff>
      <xdr:row>1</xdr:row>
      <xdr:rowOff>0</xdr:rowOff>
    </xdr:from>
    <xdr:to>
      <xdr:col>14</xdr:col>
      <xdr:colOff>571500</xdr:colOff>
      <xdr:row>4</xdr:row>
      <xdr:rowOff>95250</xdr:rowOff>
    </xdr:to>
    <xdr:sp macro="" textlink="">
      <xdr:nvSpPr>
        <xdr:cNvPr id="2049" name="AutoShape 1">
          <a:extLst>
            <a:ext uri="{FF2B5EF4-FFF2-40B4-BE49-F238E27FC236}">
              <a16:creationId xmlns:a16="http://schemas.microsoft.com/office/drawing/2014/main" id="{00000000-0008-0000-0100-000001080000}"/>
            </a:ext>
          </a:extLst>
        </xdr:cNvPr>
        <xdr:cNvSpPr>
          <a:spLocks noChangeArrowheads="1"/>
        </xdr:cNvSpPr>
      </xdr:nvSpPr>
      <xdr:spPr bwMode="auto">
        <a:xfrm>
          <a:off x="9486900" y="533400"/>
          <a:ext cx="1704975" cy="857250"/>
        </a:xfrm>
        <a:prstGeom prst="wedgeEllipseCallout">
          <a:avLst>
            <a:gd name="adj1" fmla="val -29083"/>
            <a:gd name="adj2" fmla="val 87982"/>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このセルは絶対に触らないでください。</a:t>
          </a:r>
          <a:endParaRPr lang="ja-JP" altLang="en-US"/>
        </a:p>
      </xdr:txBody>
    </xdr:sp>
    <xdr:clientData/>
  </xdr:twoCellAnchor>
  <xdr:twoCellAnchor>
    <xdr:from>
      <xdr:col>0</xdr:col>
      <xdr:colOff>114301</xdr:colOff>
      <xdr:row>46</xdr:row>
      <xdr:rowOff>163020</xdr:rowOff>
    </xdr:from>
    <xdr:to>
      <xdr:col>10</xdr:col>
      <xdr:colOff>847727</xdr:colOff>
      <xdr:row>48</xdr:row>
      <xdr:rowOff>266700</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114301" y="7630620"/>
          <a:ext cx="6128386" cy="652320"/>
        </a:xfrm>
        <a:prstGeom prst="rect">
          <a:avLst/>
        </a:prstGeom>
        <a:solidFill>
          <a:srgbClr val="FFFFFF"/>
        </a:solidFill>
        <a:ln w="9525">
          <a:solidFill>
            <a:srgbClr val="000000"/>
          </a:solidFill>
          <a:miter lim="800000"/>
          <a:headEnd/>
          <a:tailEnd/>
        </a:ln>
      </xdr:spPr>
      <xdr:txBody>
        <a:bodyPr vertOverflow="clip" wrap="square" lIns="72000" tIns="36000" rIns="72000" bIns="4680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上記の生徒が出場することを認めます。なお校医の健康診断の結果、異常ないことが認められています。</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上記の生徒は本大会プログラム作成及び成績の報道発表並びにホームページ等における氏名・学校名・学年等の個人情報の記載について本人及び保護者の同意を得ています。</a:t>
          </a:r>
          <a:endParaRPr lang="ja-JP" altLang="en-US">
            <a:latin typeface="ＭＳ Ｐ明朝" panose="02020600040205080304" pitchFamily="18" charset="-128"/>
            <a:ea typeface="ＭＳ Ｐ明朝" panose="02020600040205080304" pitchFamily="18" charset="-128"/>
          </a:endParaRPr>
        </a:p>
      </xdr:txBody>
    </xdr:sp>
    <xdr:clientData/>
  </xdr:twoCellAnchor>
  <xdr:twoCellAnchor>
    <xdr:from>
      <xdr:col>7</xdr:col>
      <xdr:colOff>659423</xdr:colOff>
      <xdr:row>53</xdr:row>
      <xdr:rowOff>249115</xdr:rowOff>
    </xdr:from>
    <xdr:to>
      <xdr:col>10</xdr:col>
      <xdr:colOff>124558</xdr:colOff>
      <xdr:row>53</xdr:row>
      <xdr:rowOff>249115</xdr:rowOff>
    </xdr:to>
    <xdr:cxnSp macro="">
      <xdr:nvCxnSpPr>
        <xdr:cNvPr id="9" name="直線コネクタ 8">
          <a:extLst>
            <a:ext uri="{FF2B5EF4-FFF2-40B4-BE49-F238E27FC236}">
              <a16:creationId xmlns:a16="http://schemas.microsoft.com/office/drawing/2014/main" id="{D80B6D8F-909A-4564-A943-D7D6C7ED61A6}"/>
            </a:ext>
          </a:extLst>
        </xdr:cNvPr>
        <xdr:cNvCxnSpPr/>
      </xdr:nvCxnSpPr>
      <xdr:spPr>
        <a:xfrm>
          <a:off x="4678973" y="10336090"/>
          <a:ext cx="166541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238125</xdr:colOff>
      <xdr:row>1</xdr:row>
      <xdr:rowOff>0</xdr:rowOff>
    </xdr:from>
    <xdr:to>
      <xdr:col>14</xdr:col>
      <xdr:colOff>571500</xdr:colOff>
      <xdr:row>4</xdr:row>
      <xdr:rowOff>95250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9096375" y="476250"/>
          <a:ext cx="1704975" cy="800100"/>
        </a:xfrm>
        <a:prstGeom prst="wedgeEllipseCallout">
          <a:avLst>
            <a:gd name="adj1" fmla="val -29083"/>
            <a:gd name="adj2" fmla="val 87982"/>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このセルは絶対に触らないでください。</a:t>
          </a:r>
          <a:endParaRPr lang="ja-JP" altLang="en-US"/>
        </a:p>
      </xdr:txBody>
    </xdr:sp>
    <xdr:clientData/>
  </xdr:twoCellAnchor>
  <xdr:twoCellAnchor>
    <xdr:from>
      <xdr:col>0</xdr:col>
      <xdr:colOff>91441</xdr:colOff>
      <xdr:row>46</xdr:row>
      <xdr:rowOff>163020</xdr:rowOff>
    </xdr:from>
    <xdr:to>
      <xdr:col>10</xdr:col>
      <xdr:colOff>847727</xdr:colOff>
      <xdr:row>48</xdr:row>
      <xdr:rowOff>266700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91441" y="7630620"/>
          <a:ext cx="6151246" cy="652320"/>
        </a:xfrm>
        <a:prstGeom prst="rect">
          <a:avLst/>
        </a:prstGeom>
        <a:solidFill>
          <a:srgbClr val="FFFFFF"/>
        </a:solidFill>
        <a:ln w="9525">
          <a:solidFill>
            <a:srgbClr val="000000"/>
          </a:solidFill>
          <a:miter lim="800000"/>
          <a:headEnd/>
          <a:tailEnd/>
        </a:ln>
      </xdr:spPr>
      <xdr:txBody>
        <a:bodyPr vertOverflow="clip" wrap="square" lIns="72000" tIns="36000" rIns="72000" bIns="4680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上記の生徒が出場することを認めます。なお校医の健康診断の結果、異常ないことが認められています。</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上記の生徒は本大会プログラム作成及び成績の報道発表並びにホームページ等における氏名・学校名・学年等の個人情報の記載について本人及び保護者の同意を得ています。</a:t>
          </a:r>
          <a:endParaRPr lang="ja-JP" altLang="en-US">
            <a:latin typeface="ＭＳ Ｐ明朝" panose="02020600040205080304" pitchFamily="18" charset="-128"/>
            <a:ea typeface="ＭＳ Ｐ明朝" panose="02020600040205080304" pitchFamily="18" charset="-128"/>
          </a:endParaRPr>
        </a:p>
      </xdr:txBody>
    </xdr:sp>
    <xdr:clientData/>
  </xdr:twoCellAnchor>
  <xdr:twoCellAnchor>
    <xdr:from>
      <xdr:col>0</xdr:col>
      <xdr:colOff>114301</xdr:colOff>
      <xdr:row>46</xdr:row>
      <xdr:rowOff>163020</xdr:rowOff>
    </xdr:from>
    <xdr:to>
      <xdr:col>10</xdr:col>
      <xdr:colOff>847727</xdr:colOff>
      <xdr:row>48</xdr:row>
      <xdr:rowOff>266700</xdr:rowOff>
    </xdr:to>
    <xdr:sp macro="" textlink="">
      <xdr:nvSpPr>
        <xdr:cNvPr id="10" name="Text Box 2">
          <a:extLst>
            <a:ext uri="{FF2B5EF4-FFF2-40B4-BE49-F238E27FC236}">
              <a16:creationId xmlns:a16="http://schemas.microsoft.com/office/drawing/2014/main" id="{293DBD66-E064-4D21-87AA-BF506729F82C}"/>
            </a:ext>
          </a:extLst>
        </xdr:cNvPr>
        <xdr:cNvSpPr txBox="1">
          <a:spLocks noChangeArrowheads="1"/>
        </xdr:cNvSpPr>
      </xdr:nvSpPr>
      <xdr:spPr bwMode="auto">
        <a:xfrm>
          <a:off x="114301" y="7697295"/>
          <a:ext cx="6743701" cy="656130"/>
        </a:xfrm>
        <a:prstGeom prst="rect">
          <a:avLst/>
        </a:prstGeom>
        <a:solidFill>
          <a:srgbClr val="FFFFFF"/>
        </a:solidFill>
        <a:ln w="9525">
          <a:solidFill>
            <a:srgbClr val="000000"/>
          </a:solidFill>
          <a:miter lim="800000"/>
          <a:headEnd/>
          <a:tailEnd/>
        </a:ln>
      </xdr:spPr>
      <xdr:txBody>
        <a:bodyPr vertOverflow="clip" wrap="square" lIns="72000" tIns="36000" rIns="72000" bIns="4680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上記の生徒が出場することを認めます。なお校医の健康診断の結果、異常ないことが認められています。</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上記の生徒は本大会プログラム作成及び成績の報道発表並びにホームページ等における氏名・学校名・学年等の個人情報の記載について本人及び保護者の同意を得ています。</a:t>
          </a:r>
          <a:endParaRPr lang="ja-JP" altLang="en-US">
            <a:latin typeface="ＭＳ Ｐ明朝" panose="02020600040205080304" pitchFamily="18" charset="-128"/>
            <a:ea typeface="ＭＳ Ｐ明朝" panose="02020600040205080304" pitchFamily="18" charset="-128"/>
          </a:endParaRPr>
        </a:p>
      </xdr:txBody>
    </xdr:sp>
    <xdr:clientData/>
  </xdr:twoCellAnchor>
  <xdr:twoCellAnchor>
    <xdr:from>
      <xdr:col>7</xdr:col>
      <xdr:colOff>659423</xdr:colOff>
      <xdr:row>53</xdr:row>
      <xdr:rowOff>249115</xdr:rowOff>
    </xdr:from>
    <xdr:to>
      <xdr:col>10</xdr:col>
      <xdr:colOff>124558</xdr:colOff>
      <xdr:row>53</xdr:row>
      <xdr:rowOff>249115</xdr:rowOff>
    </xdr:to>
    <xdr:cxnSp macro="">
      <xdr:nvCxnSpPr>
        <xdr:cNvPr id="11" name="直線コネクタ 10">
          <a:extLst>
            <a:ext uri="{FF2B5EF4-FFF2-40B4-BE49-F238E27FC236}">
              <a16:creationId xmlns:a16="http://schemas.microsoft.com/office/drawing/2014/main" id="{678F4018-F00A-4A12-8D0D-EE48E057265C}"/>
            </a:ext>
          </a:extLst>
        </xdr:cNvPr>
        <xdr:cNvCxnSpPr/>
      </xdr:nvCxnSpPr>
      <xdr:spPr>
        <a:xfrm>
          <a:off x="4431323" y="9431215"/>
          <a:ext cx="170351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114301</xdr:colOff>
      <xdr:row>46</xdr:row>
      <xdr:rowOff>163020</xdr:rowOff>
    </xdr:from>
    <xdr:to>
      <xdr:col>10</xdr:col>
      <xdr:colOff>847727</xdr:colOff>
      <xdr:row>48</xdr:row>
      <xdr:rowOff>266700</xdr:rowOff>
    </xdr:to>
    <xdr:sp macro="" textlink="">
      <xdr:nvSpPr>
        <xdr:cNvPr id="13" name="Text Box 2">
          <a:extLst>
            <a:ext uri="{FF2B5EF4-FFF2-40B4-BE49-F238E27FC236}">
              <a16:creationId xmlns:a16="http://schemas.microsoft.com/office/drawing/2014/main" id="{3C9C9FD4-F37F-44D0-8D0A-24C322C371D3}"/>
            </a:ext>
          </a:extLst>
        </xdr:cNvPr>
        <xdr:cNvSpPr txBox="1">
          <a:spLocks noChangeArrowheads="1"/>
        </xdr:cNvSpPr>
      </xdr:nvSpPr>
      <xdr:spPr bwMode="auto">
        <a:xfrm>
          <a:off x="114301" y="7697295"/>
          <a:ext cx="6743701" cy="656130"/>
        </a:xfrm>
        <a:prstGeom prst="rect">
          <a:avLst/>
        </a:prstGeom>
        <a:solidFill>
          <a:srgbClr val="FFFFFF"/>
        </a:solidFill>
        <a:ln w="9525">
          <a:solidFill>
            <a:srgbClr val="000000"/>
          </a:solidFill>
          <a:miter lim="800000"/>
          <a:headEnd/>
          <a:tailEnd/>
        </a:ln>
      </xdr:spPr>
      <xdr:txBody>
        <a:bodyPr vertOverflow="clip" wrap="square" lIns="72000" tIns="36000" rIns="72000" bIns="4680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上記の生徒が出場することを認めます。なお校医の健康診断の結果、異常ないことが認められています。</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上記の生徒は本大会プログラム作成及び成績の報道発表並びにホームページ等における氏名・学校名・学年等の個人情報の記載について本人及び保護者の同意を得ています。</a:t>
          </a:r>
          <a:endParaRPr lang="ja-JP" altLang="en-US">
            <a:latin typeface="ＭＳ Ｐ明朝" panose="02020600040205080304" pitchFamily="18" charset="-128"/>
            <a:ea typeface="ＭＳ Ｐ明朝" panose="02020600040205080304" pitchFamily="18" charset="-128"/>
          </a:endParaRPr>
        </a:p>
      </xdr:txBody>
    </xdr:sp>
    <xdr:clientData/>
  </xdr:twoCellAnchor>
  <xdr:twoCellAnchor>
    <xdr:from>
      <xdr:col>7</xdr:col>
      <xdr:colOff>659423</xdr:colOff>
      <xdr:row>53</xdr:row>
      <xdr:rowOff>249115</xdr:rowOff>
    </xdr:from>
    <xdr:to>
      <xdr:col>10</xdr:col>
      <xdr:colOff>124558</xdr:colOff>
      <xdr:row>53</xdr:row>
      <xdr:rowOff>249115</xdr:rowOff>
    </xdr:to>
    <xdr:cxnSp macro="">
      <xdr:nvCxnSpPr>
        <xdr:cNvPr id="14" name="直線コネクタ 13">
          <a:extLst>
            <a:ext uri="{FF2B5EF4-FFF2-40B4-BE49-F238E27FC236}">
              <a16:creationId xmlns:a16="http://schemas.microsoft.com/office/drawing/2014/main" id="{16DBBF74-CD24-4EED-BA27-253AF393628D}"/>
            </a:ext>
          </a:extLst>
        </xdr:cNvPr>
        <xdr:cNvCxnSpPr/>
      </xdr:nvCxnSpPr>
      <xdr:spPr>
        <a:xfrm>
          <a:off x="4431323" y="9431215"/>
          <a:ext cx="170351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15</xdr:col>
      <xdr:colOff>214312</xdr:colOff>
      <xdr:row>11</xdr:row>
      <xdr:rowOff>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bwMode="auto">
        <a:xfrm>
          <a:off x="5036344" y="2428875"/>
          <a:ext cx="5072062" cy="2349500"/>
        </a:xfrm>
        <a:prstGeom prst="wedgeRoundRectCallout">
          <a:avLst>
            <a:gd name="adj1" fmla="val -76588"/>
            <a:gd name="adj2" fmla="val -27770"/>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p>
        <a:p>
          <a:pPr algn="l"/>
          <a:r>
            <a:rPr kumimoji="1" lang="ja-JP" altLang="en-US" sz="2000" b="1">
              <a:solidFill>
                <a:srgbClr val="FF0000"/>
              </a:solidFill>
              <a:latin typeface="游明朝 Demibold" panose="02020600000000000000" pitchFamily="18" charset="-128"/>
              <a:ea typeface="游明朝 Demibold" panose="02020600000000000000" pitchFamily="18" charset="-128"/>
            </a:rPr>
            <a:t>一覧表に記入されていますか？</a:t>
          </a:r>
          <a:endParaRPr kumimoji="1" lang="en-US" altLang="ja-JP" sz="2000" b="1">
            <a:solidFill>
              <a:srgbClr val="FF0000"/>
            </a:solidFill>
            <a:latin typeface="游明朝 Demibold" panose="02020600000000000000" pitchFamily="18" charset="-128"/>
            <a:ea typeface="游明朝 Demibold" panose="02020600000000000000" pitchFamily="18" charset="-128"/>
          </a:endParaRPr>
        </a:p>
        <a:p>
          <a:pPr algn="l">
            <a:lnSpc>
              <a:spcPts val="3200"/>
            </a:lnSpc>
          </a:pPr>
          <a:r>
            <a:rPr kumimoji="1" lang="ja-JP" altLang="en-US" sz="2000" b="1">
              <a:solidFill>
                <a:srgbClr val="FF0000"/>
              </a:solidFill>
              <a:latin typeface="游明朝 Demibold" panose="02020600000000000000" pitchFamily="18" charset="-128"/>
              <a:ea typeface="游明朝 Demibold" panose="02020600000000000000" pitchFamily="18" charset="-128"/>
            </a:rPr>
            <a:t>一覧表に記入されていないとエントリーされませんのでご注意ください。</a:t>
          </a:r>
          <a:endParaRPr kumimoji="1" lang="en-US" altLang="ja-JP" sz="2000" b="1">
            <a:solidFill>
              <a:srgbClr val="FF0000"/>
            </a:solidFill>
            <a:latin typeface="游明朝 Demibold" panose="02020600000000000000" pitchFamily="18" charset="-128"/>
            <a:ea typeface="游明朝 Demibold" panose="02020600000000000000" pitchFamily="18" charset="-128"/>
          </a:endParaRPr>
        </a:p>
        <a:p>
          <a:pPr algn="l">
            <a:lnSpc>
              <a:spcPts val="3200"/>
            </a:lnSpc>
          </a:pPr>
          <a:r>
            <a:rPr kumimoji="1" lang="ja-JP" altLang="en-US" sz="2000" b="1">
              <a:solidFill>
                <a:srgbClr val="FF0000"/>
              </a:solidFill>
              <a:latin typeface="游明朝 Demibold" panose="02020600000000000000" pitchFamily="18" charset="-128"/>
              <a:ea typeface="游明朝 Demibold" panose="02020600000000000000" pitchFamily="18" charset="-128"/>
            </a:rPr>
            <a:t>このシートの印刷は不要です。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11906</xdr:colOff>
      <xdr:row>6</xdr:row>
      <xdr:rowOff>11906</xdr:rowOff>
    </xdr:from>
    <xdr:to>
      <xdr:col>15</xdr:col>
      <xdr:colOff>238124</xdr:colOff>
      <xdr:row>11</xdr:row>
      <xdr:rowOff>0</xdr:rowOff>
    </xdr:to>
    <xdr:sp macro="" textlink="">
      <xdr:nvSpPr>
        <xdr:cNvPr id="3" name="角丸四角形吹き出し 1">
          <a:extLst>
            <a:ext uri="{FF2B5EF4-FFF2-40B4-BE49-F238E27FC236}">
              <a16:creationId xmlns:a16="http://schemas.microsoft.com/office/drawing/2014/main" id="{986AFAEB-9D56-41A7-BBA5-0D92AF73E74C}"/>
            </a:ext>
          </a:extLst>
        </xdr:cNvPr>
        <xdr:cNvSpPr/>
      </xdr:nvSpPr>
      <xdr:spPr bwMode="auto">
        <a:xfrm>
          <a:off x="5048250" y="2440781"/>
          <a:ext cx="5072062" cy="2349500"/>
        </a:xfrm>
        <a:prstGeom prst="wedgeRoundRectCallout">
          <a:avLst>
            <a:gd name="adj1" fmla="val -76588"/>
            <a:gd name="adj2" fmla="val -27770"/>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p>
        <a:p>
          <a:pPr algn="l"/>
          <a:r>
            <a:rPr kumimoji="1" lang="ja-JP" altLang="en-US" sz="2000" b="1">
              <a:solidFill>
                <a:srgbClr val="FF0000"/>
              </a:solidFill>
              <a:latin typeface="游明朝 Demibold" panose="02020600000000000000" pitchFamily="18" charset="-128"/>
              <a:ea typeface="游明朝 Demibold" panose="02020600000000000000" pitchFamily="18" charset="-128"/>
            </a:rPr>
            <a:t>一覧表に記入されていますか？</a:t>
          </a:r>
          <a:endParaRPr kumimoji="1" lang="en-US" altLang="ja-JP" sz="2000" b="1">
            <a:solidFill>
              <a:srgbClr val="FF0000"/>
            </a:solidFill>
            <a:latin typeface="游明朝 Demibold" panose="02020600000000000000" pitchFamily="18" charset="-128"/>
            <a:ea typeface="游明朝 Demibold" panose="02020600000000000000" pitchFamily="18" charset="-128"/>
          </a:endParaRPr>
        </a:p>
        <a:p>
          <a:pPr algn="l">
            <a:lnSpc>
              <a:spcPts val="3200"/>
            </a:lnSpc>
          </a:pPr>
          <a:r>
            <a:rPr kumimoji="1" lang="ja-JP" altLang="en-US" sz="2000" b="1">
              <a:solidFill>
                <a:srgbClr val="FF0000"/>
              </a:solidFill>
              <a:latin typeface="游明朝 Demibold" panose="02020600000000000000" pitchFamily="18" charset="-128"/>
              <a:ea typeface="游明朝 Demibold" panose="02020600000000000000" pitchFamily="18" charset="-128"/>
            </a:rPr>
            <a:t>一覧表に記入されていないとエントリーされませんのでご注意ください。</a:t>
          </a:r>
          <a:endParaRPr kumimoji="1" lang="en-US" altLang="ja-JP" sz="2000" b="1">
            <a:solidFill>
              <a:srgbClr val="FF0000"/>
            </a:solidFill>
            <a:latin typeface="游明朝 Demibold" panose="02020600000000000000" pitchFamily="18" charset="-128"/>
            <a:ea typeface="游明朝 Demibold" panose="02020600000000000000" pitchFamily="18" charset="-128"/>
          </a:endParaRPr>
        </a:p>
        <a:p>
          <a:pPr algn="l">
            <a:lnSpc>
              <a:spcPts val="3200"/>
            </a:lnSpc>
          </a:pPr>
          <a:r>
            <a:rPr kumimoji="1" lang="ja-JP" altLang="en-US" sz="2000" b="1">
              <a:solidFill>
                <a:srgbClr val="FF0000"/>
              </a:solidFill>
              <a:latin typeface="游明朝 Demibold" panose="02020600000000000000" pitchFamily="18" charset="-128"/>
              <a:ea typeface="游明朝 Demibold" panose="02020600000000000000" pitchFamily="18" charset="-128"/>
            </a:rPr>
            <a:t>このシートの印刷は不要です。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42"/>
  <sheetViews>
    <sheetView topLeftCell="B1" workbookViewId="0">
      <selection activeCell="N33" sqref="N33"/>
    </sheetView>
  </sheetViews>
  <sheetFormatPr defaultColWidth="9" defaultRowHeight="13.5" x14ac:dyDescent="0.15"/>
  <cols>
    <col min="1" max="1" width="5.5" hidden="1" customWidth="1"/>
    <col min="2" max="2" width="5.75" customWidth="1"/>
    <col min="3" max="3" width="18.375" customWidth="1"/>
    <col min="4" max="4" width="4.625" customWidth="1"/>
    <col min="5" max="5" width="14.25" customWidth="1"/>
    <col min="6" max="7" width="3.5" customWidth="1"/>
    <col min="8" max="8" width="10" customWidth="1"/>
    <col min="9" max="9" width="5.125" customWidth="1"/>
    <col min="10" max="11" width="13.75" style="1" customWidth="1"/>
    <col min="12" max="12" width="6.875" style="1" customWidth="1"/>
    <col min="13" max="14" width="8.5" style="1" customWidth="1"/>
    <col min="22" max="22" width="0" hidden="1" customWidth="1"/>
  </cols>
  <sheetData>
    <row r="1" spans="1:26" ht="23.25" customHeight="1" x14ac:dyDescent="0.15">
      <c r="A1" s="99" t="s">
        <v>168</v>
      </c>
      <c r="B1" s="99"/>
      <c r="C1" s="99"/>
      <c r="D1" s="99"/>
      <c r="E1" s="99"/>
      <c r="F1" s="99"/>
      <c r="G1" s="99"/>
      <c r="H1" s="99"/>
      <c r="I1" s="99"/>
      <c r="J1" s="99"/>
      <c r="K1" s="99"/>
      <c r="L1" s="99"/>
    </row>
    <row r="2" spans="1:26" ht="23.25" customHeight="1" thickBot="1" x14ac:dyDescent="0.2">
      <c r="A2" s="32"/>
      <c r="B2" s="32"/>
      <c r="C2" s="32"/>
      <c r="D2" s="32"/>
      <c r="E2" s="32"/>
      <c r="F2" s="32"/>
      <c r="G2" s="32"/>
      <c r="H2" s="32"/>
      <c r="I2" s="32"/>
      <c r="J2" s="32"/>
      <c r="K2" s="32"/>
      <c r="L2" s="32"/>
    </row>
    <row r="3" spans="1:26" ht="23.25" customHeight="1" thickTop="1" x14ac:dyDescent="0.15">
      <c r="A3" s="33"/>
      <c r="B3" s="33"/>
      <c r="C3" s="34" t="s">
        <v>21</v>
      </c>
      <c r="D3" s="34"/>
      <c r="E3" s="100"/>
      <c r="F3" s="100"/>
      <c r="G3" s="100"/>
      <c r="H3" s="100"/>
      <c r="I3" s="33"/>
      <c r="J3" s="33"/>
      <c r="K3" s="101" t="s">
        <v>0</v>
      </c>
      <c r="L3" s="33"/>
    </row>
    <row r="4" spans="1:26" ht="9" customHeight="1" x14ac:dyDescent="0.15">
      <c r="A4" s="33"/>
      <c r="B4" s="33"/>
      <c r="C4" s="33"/>
      <c r="D4" s="33"/>
      <c r="E4" s="38"/>
      <c r="F4" s="38"/>
      <c r="G4" s="38"/>
      <c r="H4" s="38"/>
      <c r="I4" s="33"/>
      <c r="J4" s="33"/>
      <c r="K4" s="102"/>
      <c r="L4" s="33"/>
    </row>
    <row r="5" spans="1:26" ht="23.25" customHeight="1" thickBot="1" x14ac:dyDescent="0.2">
      <c r="A5" s="13"/>
      <c r="B5" s="13"/>
      <c r="C5" s="35" t="s">
        <v>22</v>
      </c>
      <c r="D5" s="35"/>
      <c r="E5" s="104"/>
      <c r="F5" s="104"/>
      <c r="G5" s="104"/>
      <c r="H5" s="104"/>
      <c r="I5" s="16"/>
      <c r="J5" s="17"/>
      <c r="K5" s="103"/>
      <c r="L5" s="15"/>
    </row>
    <row r="6" spans="1:26" ht="23.25" customHeight="1" thickTop="1" x14ac:dyDescent="0.15">
      <c r="A6" s="13"/>
      <c r="B6" s="14"/>
      <c r="C6" s="16"/>
      <c r="D6" s="16"/>
      <c r="E6" s="16"/>
      <c r="F6" s="16"/>
      <c r="G6" s="16"/>
      <c r="H6" s="16"/>
      <c r="I6" s="16"/>
      <c r="J6" s="17"/>
      <c r="K6" s="15"/>
      <c r="L6" s="15"/>
    </row>
    <row r="7" spans="1:26" ht="23.25" customHeight="1" x14ac:dyDescent="0.15">
      <c r="A7" s="2"/>
      <c r="B7" s="3" t="s">
        <v>2</v>
      </c>
      <c r="C7" s="4" t="s">
        <v>71</v>
      </c>
      <c r="D7" s="4" t="s">
        <v>72</v>
      </c>
      <c r="E7" s="4" t="s">
        <v>23</v>
      </c>
      <c r="F7" s="4" t="s">
        <v>3</v>
      </c>
      <c r="G7" s="4" t="s">
        <v>4</v>
      </c>
      <c r="H7" s="4" t="s">
        <v>5</v>
      </c>
      <c r="I7" s="74" t="s">
        <v>165</v>
      </c>
      <c r="J7" s="5" t="s">
        <v>24</v>
      </c>
      <c r="K7" s="5" t="s">
        <v>25</v>
      </c>
      <c r="L7" s="5"/>
      <c r="M7" s="6"/>
      <c r="N7" s="6"/>
      <c r="Q7" s="7" t="s">
        <v>26</v>
      </c>
      <c r="R7" s="7" t="s">
        <v>27</v>
      </c>
      <c r="Z7" s="1"/>
    </row>
    <row r="8" spans="1:26" ht="23.25" customHeight="1" x14ac:dyDescent="0.15">
      <c r="A8" s="4">
        <f>I8</f>
        <v>2000</v>
      </c>
      <c r="B8" s="11">
        <f t="shared" ref="B8:B27" si="0">100000000*F8+(I8*100)</f>
        <v>100200000</v>
      </c>
      <c r="C8" s="12" t="s">
        <v>73</v>
      </c>
      <c r="D8" s="12">
        <v>1</v>
      </c>
      <c r="E8" s="4" t="s">
        <v>28</v>
      </c>
      <c r="F8" s="4">
        <v>1</v>
      </c>
      <c r="G8" s="4">
        <v>6</v>
      </c>
      <c r="H8" s="5" t="s">
        <v>49</v>
      </c>
      <c r="I8" s="4">
        <v>2000</v>
      </c>
      <c r="J8" s="8" t="s">
        <v>36</v>
      </c>
      <c r="K8" s="8"/>
      <c r="L8" s="8"/>
      <c r="N8" s="39"/>
      <c r="Q8" s="9" t="s">
        <v>34</v>
      </c>
      <c r="R8" s="9" t="e">
        <v>#N/A</v>
      </c>
      <c r="V8" s="10" t="s">
        <v>36</v>
      </c>
      <c r="Z8" s="1"/>
    </row>
    <row r="9" spans="1:26" ht="23.25" customHeight="1" x14ac:dyDescent="0.15">
      <c r="A9" s="4">
        <f t="shared" ref="A9:A27" si="1">I9</f>
        <v>0</v>
      </c>
      <c r="B9" s="11">
        <f t="shared" si="0"/>
        <v>0</v>
      </c>
      <c r="C9" s="12"/>
      <c r="D9" s="12"/>
      <c r="E9" s="4"/>
      <c r="F9" s="4"/>
      <c r="G9" s="4"/>
      <c r="H9" s="5" t="s">
        <v>50</v>
      </c>
      <c r="I9" s="4"/>
      <c r="J9" s="8"/>
      <c r="K9" s="8"/>
      <c r="L9" s="8"/>
      <c r="Q9" s="9" t="e">
        <v>#N/A</v>
      </c>
      <c r="R9" s="9" t="e">
        <v>#N/A</v>
      </c>
      <c r="V9" s="10" t="s">
        <v>40</v>
      </c>
      <c r="Z9" s="1"/>
    </row>
    <row r="10" spans="1:26" ht="23.25" customHeight="1" x14ac:dyDescent="0.15">
      <c r="A10" s="4">
        <f t="shared" si="1"/>
        <v>0</v>
      </c>
      <c r="B10" s="11">
        <f t="shared" si="0"/>
        <v>0</v>
      </c>
      <c r="C10" s="12"/>
      <c r="D10" s="12"/>
      <c r="E10" s="4"/>
      <c r="F10" s="4"/>
      <c r="G10" s="4"/>
      <c r="H10" s="5" t="s">
        <v>50</v>
      </c>
      <c r="I10" s="4"/>
      <c r="J10" s="8"/>
      <c r="K10" s="8"/>
      <c r="L10" s="8"/>
      <c r="Q10" s="9" t="e">
        <v>#N/A</v>
      </c>
      <c r="R10" s="9" t="e">
        <v>#N/A</v>
      </c>
      <c r="V10" s="10" t="s">
        <v>42</v>
      </c>
      <c r="Z10" s="1"/>
    </row>
    <row r="11" spans="1:26" ht="23.25" customHeight="1" x14ac:dyDescent="0.15">
      <c r="A11" s="4">
        <f t="shared" si="1"/>
        <v>0</v>
      </c>
      <c r="B11" s="11">
        <f t="shared" si="0"/>
        <v>0</v>
      </c>
      <c r="C11" s="12"/>
      <c r="D11" s="12"/>
      <c r="E11" s="4"/>
      <c r="F11" s="4"/>
      <c r="G11" s="4"/>
      <c r="H11" s="5" t="s">
        <v>50</v>
      </c>
      <c r="I11" s="4"/>
      <c r="J11" s="8"/>
      <c r="K11" s="8"/>
      <c r="L11" s="8"/>
      <c r="Q11" s="9" t="e">
        <v>#N/A</v>
      </c>
      <c r="R11" s="9" t="e">
        <v>#N/A</v>
      </c>
      <c r="V11" s="10" t="s">
        <v>48</v>
      </c>
      <c r="Z11" s="1"/>
    </row>
    <row r="12" spans="1:26" ht="23.25" customHeight="1" x14ac:dyDescent="0.15">
      <c r="A12" s="4">
        <f t="shared" si="1"/>
        <v>0</v>
      </c>
      <c r="B12" s="11">
        <f t="shared" si="0"/>
        <v>0</v>
      </c>
      <c r="C12" s="12"/>
      <c r="D12" s="12"/>
      <c r="E12" s="4"/>
      <c r="F12" s="4"/>
      <c r="G12" s="4"/>
      <c r="H12" s="5" t="s">
        <v>50</v>
      </c>
      <c r="I12" s="4"/>
      <c r="J12" s="8"/>
      <c r="K12" s="8"/>
      <c r="L12" s="8"/>
      <c r="Q12" s="9" t="e">
        <v>#N/A</v>
      </c>
      <c r="R12" s="9" t="e">
        <v>#N/A</v>
      </c>
      <c r="V12" s="10" t="s">
        <v>43</v>
      </c>
      <c r="Z12" s="1"/>
    </row>
    <row r="13" spans="1:26" ht="23.25" customHeight="1" x14ac:dyDescent="0.15">
      <c r="A13" s="4">
        <f t="shared" si="1"/>
        <v>0</v>
      </c>
      <c r="B13" s="11">
        <f t="shared" si="0"/>
        <v>0</v>
      </c>
      <c r="C13" s="12"/>
      <c r="D13" s="12"/>
      <c r="E13" s="4"/>
      <c r="F13" s="4"/>
      <c r="G13" s="4"/>
      <c r="H13" s="5" t="s">
        <v>50</v>
      </c>
      <c r="I13" s="4"/>
      <c r="J13" s="8"/>
      <c r="K13" s="8"/>
      <c r="L13" s="8"/>
      <c r="Q13" s="9" t="e">
        <v>#N/A</v>
      </c>
      <c r="R13" s="9" t="e">
        <v>#N/A</v>
      </c>
      <c r="V13" s="10">
        <v>1500</v>
      </c>
      <c r="Z13" s="1"/>
    </row>
    <row r="14" spans="1:26" ht="23.25" customHeight="1" x14ac:dyDescent="0.15">
      <c r="A14" s="4">
        <f t="shared" si="1"/>
        <v>0</v>
      </c>
      <c r="B14" s="11">
        <f t="shared" si="0"/>
        <v>0</v>
      </c>
      <c r="C14" s="12"/>
      <c r="D14" s="12"/>
      <c r="E14" s="4"/>
      <c r="F14" s="4"/>
      <c r="G14" s="4"/>
      <c r="H14" s="5" t="s">
        <v>50</v>
      </c>
      <c r="I14" s="4"/>
      <c r="J14" s="8"/>
      <c r="K14" s="8"/>
      <c r="L14" s="8"/>
      <c r="Q14" s="9" t="e">
        <v>#N/A</v>
      </c>
      <c r="R14" s="9" t="e">
        <v>#N/A</v>
      </c>
      <c r="V14" s="10" t="s">
        <v>44</v>
      </c>
      <c r="Z14" s="1"/>
    </row>
    <row r="15" spans="1:26" ht="23.25" customHeight="1" x14ac:dyDescent="0.15">
      <c r="A15" s="4">
        <f t="shared" si="1"/>
        <v>0</v>
      </c>
      <c r="B15" s="11">
        <f t="shared" si="0"/>
        <v>0</v>
      </c>
      <c r="C15" s="12"/>
      <c r="D15" s="12"/>
      <c r="E15" s="4"/>
      <c r="F15" s="4"/>
      <c r="G15" s="4"/>
      <c r="H15" s="5" t="s">
        <v>50</v>
      </c>
      <c r="I15" s="4"/>
      <c r="J15" s="8"/>
      <c r="K15" s="8"/>
      <c r="L15" s="8"/>
      <c r="Q15" s="9" t="e">
        <v>#N/A</v>
      </c>
      <c r="R15" s="9" t="e">
        <v>#N/A</v>
      </c>
      <c r="V15" s="10" t="s">
        <v>29</v>
      </c>
      <c r="Z15" s="1"/>
    </row>
    <row r="16" spans="1:26" ht="23.25" customHeight="1" x14ac:dyDescent="0.15">
      <c r="A16" s="4">
        <f t="shared" si="1"/>
        <v>0</v>
      </c>
      <c r="B16" s="11">
        <f t="shared" si="0"/>
        <v>0</v>
      </c>
      <c r="C16" s="12"/>
      <c r="D16" s="12"/>
      <c r="E16" s="4"/>
      <c r="F16" s="4"/>
      <c r="G16" s="4"/>
      <c r="H16" s="5" t="s">
        <v>50</v>
      </c>
      <c r="I16" s="4"/>
      <c r="J16" s="8"/>
      <c r="K16" s="8"/>
      <c r="L16" s="8"/>
      <c r="Q16" s="9" t="e">
        <v>#N/A</v>
      </c>
      <c r="R16" s="9" t="e">
        <v>#N/A</v>
      </c>
      <c r="V16" s="10" t="s">
        <v>30</v>
      </c>
      <c r="Z16" s="1"/>
    </row>
    <row r="17" spans="1:26" ht="23.25" customHeight="1" x14ac:dyDescent="0.15">
      <c r="A17" s="4">
        <f t="shared" si="1"/>
        <v>0</v>
      </c>
      <c r="B17" s="11">
        <f t="shared" si="0"/>
        <v>0</v>
      </c>
      <c r="C17" s="12"/>
      <c r="D17" s="12"/>
      <c r="E17" s="4"/>
      <c r="F17" s="4"/>
      <c r="G17" s="4"/>
      <c r="H17" s="5" t="s">
        <v>50</v>
      </c>
      <c r="I17" s="4"/>
      <c r="J17" s="8"/>
      <c r="K17" s="8"/>
      <c r="L17" s="8"/>
      <c r="Q17" s="9" t="e">
        <v>#N/A</v>
      </c>
      <c r="R17" s="9" t="e">
        <v>#N/A</v>
      </c>
      <c r="V17" s="10" t="s">
        <v>31</v>
      </c>
      <c r="Z17" s="1"/>
    </row>
    <row r="18" spans="1:26" ht="23.25" customHeight="1" x14ac:dyDescent="0.15">
      <c r="A18" s="4">
        <f t="shared" si="1"/>
        <v>0</v>
      </c>
      <c r="B18" s="11">
        <f t="shared" si="0"/>
        <v>0</v>
      </c>
      <c r="C18" s="12"/>
      <c r="D18" s="12"/>
      <c r="E18" s="4"/>
      <c r="F18" s="4"/>
      <c r="G18" s="4"/>
      <c r="H18" s="5" t="s">
        <v>50</v>
      </c>
      <c r="I18" s="4"/>
      <c r="J18" s="8"/>
      <c r="K18" s="8"/>
      <c r="L18" s="8"/>
      <c r="Q18" s="9" t="e">
        <v>#N/A</v>
      </c>
      <c r="R18" s="9" t="e">
        <v>#N/A</v>
      </c>
      <c r="V18" s="10" t="s">
        <v>33</v>
      </c>
      <c r="Z18" s="1"/>
    </row>
    <row r="19" spans="1:26" ht="23.25" customHeight="1" x14ac:dyDescent="0.15">
      <c r="A19" s="4">
        <f t="shared" si="1"/>
        <v>0</v>
      </c>
      <c r="B19" s="11">
        <f t="shared" si="0"/>
        <v>0</v>
      </c>
      <c r="C19" s="12"/>
      <c r="D19" s="12"/>
      <c r="E19" s="4"/>
      <c r="F19" s="4"/>
      <c r="G19" s="4"/>
      <c r="H19" s="5" t="s">
        <v>50</v>
      </c>
      <c r="I19" s="4"/>
      <c r="J19" s="8"/>
      <c r="K19" s="8"/>
      <c r="L19" s="8"/>
      <c r="Q19" s="9" t="e">
        <v>#N/A</v>
      </c>
      <c r="R19" s="9" t="e">
        <v>#N/A</v>
      </c>
      <c r="Z19" s="1"/>
    </row>
    <row r="20" spans="1:26" ht="23.25" customHeight="1" x14ac:dyDescent="0.15">
      <c r="A20" s="4">
        <f t="shared" si="1"/>
        <v>0</v>
      </c>
      <c r="B20" s="11">
        <f t="shared" si="0"/>
        <v>0</v>
      </c>
      <c r="C20" s="12"/>
      <c r="D20" s="12"/>
      <c r="E20" s="4"/>
      <c r="F20" s="4"/>
      <c r="G20" s="4"/>
      <c r="H20" s="5" t="s">
        <v>50</v>
      </c>
      <c r="I20" s="4"/>
      <c r="J20" s="8"/>
      <c r="K20" s="8"/>
      <c r="L20" s="8"/>
      <c r="Q20" s="9" t="e">
        <v>#N/A</v>
      </c>
      <c r="R20" s="9" t="e">
        <v>#N/A</v>
      </c>
      <c r="Z20" s="1"/>
    </row>
    <row r="21" spans="1:26" ht="23.25" customHeight="1" x14ac:dyDescent="0.15">
      <c r="A21" s="4">
        <f t="shared" si="1"/>
        <v>0</v>
      </c>
      <c r="B21" s="11">
        <f t="shared" si="0"/>
        <v>0</v>
      </c>
      <c r="C21" s="12"/>
      <c r="D21" s="12"/>
      <c r="E21" s="4"/>
      <c r="F21" s="4"/>
      <c r="G21" s="4"/>
      <c r="H21" s="5" t="s">
        <v>50</v>
      </c>
      <c r="I21" s="4"/>
      <c r="J21" s="8"/>
      <c r="K21" s="8"/>
      <c r="L21" s="8"/>
      <c r="Q21" s="9" t="e">
        <v>#N/A</v>
      </c>
      <c r="R21" s="9" t="e">
        <v>#N/A</v>
      </c>
      <c r="Z21" s="1"/>
    </row>
    <row r="22" spans="1:26" ht="23.25" customHeight="1" x14ac:dyDescent="0.15">
      <c r="A22" s="4">
        <f t="shared" si="1"/>
        <v>0</v>
      </c>
      <c r="B22" s="11">
        <f t="shared" si="0"/>
        <v>0</v>
      </c>
      <c r="C22" s="12"/>
      <c r="D22" s="12"/>
      <c r="E22" s="4"/>
      <c r="F22" s="4"/>
      <c r="G22" s="4"/>
      <c r="H22" s="5" t="s">
        <v>50</v>
      </c>
      <c r="I22" s="4"/>
      <c r="J22" s="8"/>
      <c r="K22" s="8"/>
      <c r="L22" s="8"/>
      <c r="Q22" s="9" t="e">
        <v>#N/A</v>
      </c>
      <c r="R22" s="9" t="e">
        <v>#N/A</v>
      </c>
      <c r="Z22" s="1"/>
    </row>
    <row r="23" spans="1:26" ht="23.25" customHeight="1" x14ac:dyDescent="0.15">
      <c r="A23" s="4">
        <f t="shared" si="1"/>
        <v>0</v>
      </c>
      <c r="B23" s="11">
        <f t="shared" si="0"/>
        <v>0</v>
      </c>
      <c r="C23" s="12"/>
      <c r="D23" s="12"/>
      <c r="E23" s="4"/>
      <c r="F23" s="4"/>
      <c r="G23" s="4"/>
      <c r="H23" s="5" t="s">
        <v>50</v>
      </c>
      <c r="I23" s="4"/>
      <c r="J23" s="8"/>
      <c r="K23" s="8"/>
      <c r="L23" s="8"/>
      <c r="Q23" s="9" t="e">
        <v>#N/A</v>
      </c>
      <c r="R23" s="9" t="e">
        <v>#N/A</v>
      </c>
    </row>
    <row r="24" spans="1:26" ht="23.25" customHeight="1" x14ac:dyDescent="0.15">
      <c r="A24" s="4">
        <f t="shared" si="1"/>
        <v>0</v>
      </c>
      <c r="B24" s="11">
        <f t="shared" si="0"/>
        <v>0</v>
      </c>
      <c r="C24" s="12"/>
      <c r="D24" s="12"/>
      <c r="E24" s="4"/>
      <c r="F24" s="4"/>
      <c r="G24" s="4"/>
      <c r="H24" s="5" t="s">
        <v>50</v>
      </c>
      <c r="I24" s="4"/>
      <c r="J24" s="8"/>
      <c r="K24" s="8"/>
      <c r="L24" s="8"/>
      <c r="Q24" s="9" t="e">
        <v>#N/A</v>
      </c>
      <c r="R24" s="9" t="e">
        <v>#N/A</v>
      </c>
    </row>
    <row r="25" spans="1:26" ht="23.25" customHeight="1" x14ac:dyDescent="0.15">
      <c r="A25" s="4">
        <f t="shared" si="1"/>
        <v>0</v>
      </c>
      <c r="B25" s="11">
        <f t="shared" si="0"/>
        <v>0</v>
      </c>
      <c r="C25" s="12"/>
      <c r="D25" s="12"/>
      <c r="E25" s="4"/>
      <c r="F25" s="4"/>
      <c r="G25" s="4"/>
      <c r="H25" s="5" t="s">
        <v>50</v>
      </c>
      <c r="I25" s="4"/>
      <c r="J25" s="8"/>
      <c r="K25" s="8"/>
      <c r="L25" s="8"/>
      <c r="Q25" s="9" t="e">
        <v>#N/A</v>
      </c>
      <c r="R25" s="9" t="e">
        <v>#N/A</v>
      </c>
    </row>
    <row r="26" spans="1:26" ht="23.25" customHeight="1" x14ac:dyDescent="0.15">
      <c r="A26" s="4">
        <f t="shared" si="1"/>
        <v>0</v>
      </c>
      <c r="B26" s="11">
        <f t="shared" si="0"/>
        <v>0</v>
      </c>
      <c r="C26" s="12"/>
      <c r="D26" s="12"/>
      <c r="E26" s="4"/>
      <c r="F26" s="4"/>
      <c r="G26" s="4"/>
      <c r="H26" s="5" t="s">
        <v>50</v>
      </c>
      <c r="I26" s="4"/>
      <c r="J26" s="8"/>
      <c r="K26" s="8"/>
      <c r="L26" s="8"/>
      <c r="Q26" s="9" t="e">
        <v>#N/A</v>
      </c>
      <c r="R26" s="9" t="e">
        <v>#N/A</v>
      </c>
    </row>
    <row r="27" spans="1:26" ht="23.25" customHeight="1" x14ac:dyDescent="0.15">
      <c r="A27" s="4">
        <f t="shared" si="1"/>
        <v>0</v>
      </c>
      <c r="B27" s="11">
        <f t="shared" si="0"/>
        <v>0</v>
      </c>
      <c r="C27" s="12"/>
      <c r="D27" s="12"/>
      <c r="E27" s="4"/>
      <c r="F27" s="4"/>
      <c r="G27" s="4"/>
      <c r="H27" s="5" t="s">
        <v>50</v>
      </c>
      <c r="I27" s="4"/>
      <c r="J27" s="8"/>
      <c r="K27" s="8"/>
      <c r="L27" s="8"/>
      <c r="Q27" s="9" t="e">
        <v>#N/A</v>
      </c>
      <c r="R27" s="9" t="e">
        <v>#N/A</v>
      </c>
    </row>
    <row r="28" spans="1:26" s="13" customFormat="1" ht="21.75" customHeight="1" x14ac:dyDescent="0.15">
      <c r="A28" s="59"/>
      <c r="B28" s="77"/>
      <c r="C28" s="77"/>
      <c r="D28" s="77"/>
      <c r="E28" s="77"/>
      <c r="F28" s="77"/>
      <c r="G28" s="77"/>
      <c r="H28" s="77"/>
      <c r="I28" s="77"/>
      <c r="J28" s="76"/>
      <c r="K28" s="60"/>
      <c r="L28" s="15"/>
      <c r="M28" s="15"/>
    </row>
    <row r="29" spans="1:26" s="13" customFormat="1" ht="21.75" customHeight="1" x14ac:dyDescent="0.15">
      <c r="A29" s="59"/>
      <c r="B29" s="77"/>
      <c r="C29" s="77"/>
      <c r="D29" s="77"/>
      <c r="E29" s="77"/>
      <c r="F29" s="77"/>
      <c r="G29" s="77"/>
      <c r="H29" s="77"/>
      <c r="I29" s="77"/>
      <c r="J29" s="76"/>
      <c r="K29" s="60"/>
      <c r="L29" s="15"/>
      <c r="M29" s="15"/>
    </row>
    <row r="30" spans="1:26" s="13" customFormat="1" ht="21.75" customHeight="1" x14ac:dyDescent="0.15">
      <c r="A30" s="59"/>
      <c r="B30" s="77"/>
      <c r="C30" s="77"/>
      <c r="D30" s="77"/>
      <c r="E30" s="77"/>
      <c r="F30" s="77"/>
      <c r="G30" s="77"/>
      <c r="H30" s="77"/>
      <c r="I30" s="77"/>
      <c r="J30" s="76"/>
      <c r="K30" s="61"/>
      <c r="L30" s="15"/>
      <c r="M30" s="15"/>
    </row>
    <row r="31" spans="1:26" s="13" customFormat="1" ht="11.25" customHeight="1" x14ac:dyDescent="0.15">
      <c r="A31" s="59"/>
      <c r="B31" s="78"/>
      <c r="C31" s="77"/>
      <c r="D31" s="77"/>
      <c r="E31" s="77"/>
      <c r="F31" s="77"/>
      <c r="G31" s="77"/>
      <c r="H31" s="77"/>
      <c r="I31" s="77"/>
      <c r="J31" s="76"/>
      <c r="K31" s="60"/>
      <c r="L31" s="15"/>
      <c r="M31" s="15"/>
    </row>
    <row r="32" spans="1:26" s="13" customFormat="1" ht="19.5" customHeight="1" thickBot="1" x14ac:dyDescent="0.2">
      <c r="A32" s="59"/>
      <c r="B32" s="78"/>
      <c r="C32" s="79" t="s">
        <v>78</v>
      </c>
      <c r="D32" s="79"/>
      <c r="E32" s="105"/>
      <c r="F32" s="105"/>
      <c r="G32" s="106"/>
      <c r="H32" s="106"/>
      <c r="I32" s="106"/>
      <c r="J32" s="106"/>
      <c r="K32" s="107"/>
      <c r="L32" s="15"/>
      <c r="M32" s="15"/>
      <c r="N32" s="15"/>
    </row>
    <row r="33" spans="1:14" s="13" customFormat="1" ht="14.25" x14ac:dyDescent="0.15">
      <c r="A33" s="59"/>
      <c r="B33" s="78"/>
      <c r="C33" s="77"/>
      <c r="D33" s="77"/>
      <c r="E33" s="77"/>
      <c r="F33" s="77"/>
      <c r="G33" s="77"/>
      <c r="H33" s="77"/>
      <c r="I33" s="80"/>
      <c r="J33" s="81"/>
      <c r="K33" s="60"/>
      <c r="L33" s="15"/>
      <c r="M33" s="15"/>
      <c r="N33" s="15"/>
    </row>
    <row r="34" spans="1:14" s="13" customFormat="1" ht="14.25" x14ac:dyDescent="0.15">
      <c r="A34" s="59"/>
      <c r="B34" s="78"/>
      <c r="C34" s="82" t="s">
        <v>170</v>
      </c>
      <c r="D34" s="82"/>
      <c r="E34" s="83">
        <f ca="1">NOW()</f>
        <v>45809.454128356483</v>
      </c>
      <c r="F34" s="80"/>
      <c r="G34" s="80"/>
      <c r="H34" s="80"/>
      <c r="I34" s="80"/>
      <c r="J34" s="84"/>
      <c r="K34" s="60"/>
      <c r="L34" s="15"/>
      <c r="M34" s="15"/>
      <c r="N34" s="15"/>
    </row>
    <row r="35" spans="1:14" s="13" customFormat="1" ht="19.5" customHeight="1" x14ac:dyDescent="0.15">
      <c r="A35" s="59"/>
      <c r="B35" s="78"/>
      <c r="C35" s="80"/>
      <c r="D35" s="80"/>
      <c r="E35" s="97" t="s">
        <v>167</v>
      </c>
      <c r="F35" s="97"/>
      <c r="G35" s="97"/>
      <c r="H35" s="97"/>
      <c r="I35" s="98"/>
      <c r="J35" s="98"/>
      <c r="K35" s="62"/>
      <c r="L35" s="15"/>
    </row>
    <row r="36" spans="1:14" s="13" customFormat="1" ht="12" customHeight="1" x14ac:dyDescent="0.15">
      <c r="A36" s="85"/>
      <c r="B36" s="86"/>
      <c r="C36" s="87"/>
      <c r="D36" s="87"/>
      <c r="E36" s="87"/>
      <c r="F36" s="88"/>
      <c r="G36" s="88"/>
      <c r="H36" s="88"/>
      <c r="I36" s="89"/>
      <c r="J36" s="89"/>
      <c r="K36" s="90"/>
      <c r="L36" s="15"/>
    </row>
    <row r="37" spans="1:14" s="13" customFormat="1" ht="12" customHeight="1" x14ac:dyDescent="0.15">
      <c r="A37" s="31"/>
      <c r="B37" s="14"/>
      <c r="C37" s="16"/>
      <c r="D37" s="16"/>
      <c r="E37" s="16"/>
      <c r="F37" s="57"/>
      <c r="G37" s="57"/>
      <c r="H37" s="57"/>
      <c r="I37" s="58"/>
      <c r="J37" s="58"/>
      <c r="K37" s="14"/>
      <c r="L37" s="15"/>
      <c r="M37" s="15"/>
      <c r="N37" s="15"/>
    </row>
    <row r="38" spans="1:14" x14ac:dyDescent="0.15">
      <c r="L38" s="15"/>
    </row>
    <row r="39" spans="1:14" x14ac:dyDescent="0.15">
      <c r="L39" s="15"/>
    </row>
    <row r="40" spans="1:14" x14ac:dyDescent="0.15">
      <c r="L40" s="15"/>
    </row>
    <row r="41" spans="1:14" x14ac:dyDescent="0.15">
      <c r="L41" s="15"/>
    </row>
    <row r="42" spans="1:14" x14ac:dyDescent="0.15">
      <c r="L42" s="15"/>
    </row>
  </sheetData>
  <mergeCells count="8">
    <mergeCell ref="E35:H35"/>
    <mergeCell ref="I35:J35"/>
    <mergeCell ref="A1:L1"/>
    <mergeCell ref="E3:H3"/>
    <mergeCell ref="K3:K5"/>
    <mergeCell ref="E5:H5"/>
    <mergeCell ref="E32:F32"/>
    <mergeCell ref="G32:K32"/>
  </mergeCells>
  <phoneticPr fontId="19"/>
  <dataValidations count="2">
    <dataValidation type="list" allowBlank="1" showInputMessage="1" showErrorMessage="1" sqref="J8:L8" xr:uid="{00000000-0002-0000-0000-000000000000}">
      <formula1>$V$8:$V$18</formula1>
    </dataValidation>
    <dataValidation imeMode="halfAlpha" allowBlank="1" showInputMessage="1" showErrorMessage="1" sqref="L32:L34 M37" xr:uid="{00000000-0002-0000-0000-000001000000}"/>
  </dataValidations>
  <pageMargins left="0.39370078740157483" right="0.39370078740157483" top="0.39370078740157483" bottom="0.39370078740157483" header="0.51181102362204722" footer="0.5118110236220472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62"/>
  <sheetViews>
    <sheetView showZeros="0" topLeftCell="B1" workbookViewId="0">
      <selection activeCell="C7" sqref="C7"/>
    </sheetView>
  </sheetViews>
  <sheetFormatPr defaultColWidth="9" defaultRowHeight="13.5" x14ac:dyDescent="0.15"/>
  <cols>
    <col min="1" max="1" width="5.5" style="13" hidden="1" customWidth="1"/>
    <col min="2" max="2" width="5.75" style="13" customWidth="1"/>
    <col min="3" max="3" width="14.25" style="13" customWidth="1"/>
    <col min="4" max="4" width="5.5" style="13" customWidth="1"/>
    <col min="5" max="5" width="14.25" style="13" customWidth="1"/>
    <col min="6" max="7" width="3.5" style="13" customWidth="1"/>
    <col min="8" max="8" width="10" style="13" customWidth="1"/>
    <col min="9" max="9" width="6.125" style="13" customWidth="1"/>
    <col min="10" max="11" width="13.25" style="15" customWidth="1"/>
    <col min="12" max="12" width="7.125" style="15" customWidth="1"/>
    <col min="13" max="16" width="9" style="13"/>
    <col min="17" max="17" width="8.25" style="13" customWidth="1"/>
    <col min="18" max="19" width="9" style="13" customWidth="1"/>
    <col min="20" max="16384" width="9" style="13"/>
  </cols>
  <sheetData>
    <row r="1" spans="1:17" ht="19.5" thickBot="1" x14ac:dyDescent="0.2">
      <c r="A1" s="99" t="s">
        <v>168</v>
      </c>
      <c r="B1" s="99"/>
      <c r="C1" s="99"/>
      <c r="D1" s="99"/>
      <c r="E1" s="99"/>
      <c r="F1" s="99"/>
      <c r="G1" s="99"/>
      <c r="H1" s="99"/>
      <c r="I1" s="99"/>
      <c r="J1" s="99"/>
      <c r="K1" s="99"/>
    </row>
    <row r="2" spans="1:17" s="33" customFormat="1" ht="19.5" thickTop="1" x14ac:dyDescent="0.15">
      <c r="C2" s="34" t="s">
        <v>21</v>
      </c>
      <c r="D2" s="34"/>
      <c r="E2" s="108" t="e">
        <f>VLOOKUP(E4,ＭＣ!A2:E13,3,1)</f>
        <v>#N/A</v>
      </c>
      <c r="F2" s="108"/>
      <c r="G2" s="108"/>
      <c r="H2" s="108"/>
      <c r="K2" s="101" t="s">
        <v>0</v>
      </c>
      <c r="L2" s="36"/>
      <c r="M2" s="36"/>
    </row>
    <row r="3" spans="1:17" s="33" customFormat="1" ht="9" customHeight="1" x14ac:dyDescent="0.15">
      <c r="E3" s="38"/>
      <c r="F3" s="38"/>
      <c r="G3" s="38"/>
      <c r="H3" s="38"/>
      <c r="K3" s="102"/>
      <c r="L3" s="36"/>
      <c r="M3" s="36"/>
    </row>
    <row r="4" spans="1:17" ht="19.5" thickBot="1" x14ac:dyDescent="0.2">
      <c r="C4" s="35" t="s">
        <v>22</v>
      </c>
      <c r="D4" s="35"/>
      <c r="E4" s="109"/>
      <c r="F4" s="109"/>
      <c r="G4" s="109"/>
      <c r="H4" s="109"/>
      <c r="I4" s="16"/>
      <c r="J4" s="17"/>
      <c r="K4" s="103"/>
    </row>
    <row r="5" spans="1:17" ht="21.75" customHeight="1" thickTop="1" x14ac:dyDescent="0.15">
      <c r="B5" s="14"/>
      <c r="C5" s="16"/>
      <c r="D5" s="16"/>
      <c r="E5" s="16"/>
      <c r="F5" s="16"/>
      <c r="G5" s="16"/>
      <c r="H5" s="16"/>
      <c r="I5" s="16"/>
      <c r="J5" s="17"/>
    </row>
    <row r="6" spans="1:17" x14ac:dyDescent="0.15">
      <c r="A6" s="18"/>
      <c r="B6" s="23" t="s">
        <v>2</v>
      </c>
      <c r="C6" s="19" t="s">
        <v>71</v>
      </c>
      <c r="D6" s="19" t="s">
        <v>72</v>
      </c>
      <c r="E6" s="19" t="s">
        <v>23</v>
      </c>
      <c r="F6" s="19" t="s">
        <v>3</v>
      </c>
      <c r="G6" s="19" t="s">
        <v>4</v>
      </c>
      <c r="H6" s="19" t="s">
        <v>5</v>
      </c>
      <c r="I6" s="73" t="s">
        <v>165</v>
      </c>
      <c r="J6" s="20" t="s">
        <v>24</v>
      </c>
      <c r="K6" s="20" t="s">
        <v>25</v>
      </c>
      <c r="L6" s="21"/>
      <c r="M6" s="22" t="s">
        <v>26</v>
      </c>
      <c r="N6" s="22" t="s">
        <v>27</v>
      </c>
    </row>
    <row r="7" spans="1:17" ht="15" customHeight="1" x14ac:dyDescent="0.15">
      <c r="A7" s="19">
        <f>I7</f>
        <v>0</v>
      </c>
      <c r="B7" s="23">
        <f>100000000*F7+(I7*100)</f>
        <v>100000000</v>
      </c>
      <c r="C7" s="37"/>
      <c r="D7" s="37"/>
      <c r="E7" s="19"/>
      <c r="F7" s="19">
        <v>1</v>
      </c>
      <c r="G7" s="19">
        <v>6</v>
      </c>
      <c r="H7" s="20">
        <f t="shared" ref="H7:H46" si="0">$E$4</f>
        <v>0</v>
      </c>
      <c r="I7" s="19"/>
      <c r="J7" s="24"/>
      <c r="K7" s="24"/>
      <c r="M7" s="25" t="str">
        <f>IFERROR(VLOOKUP(J7,種目一覧!$C$4:$D$18,2,FALSE),"")</f>
        <v/>
      </c>
      <c r="N7" s="25" t="str">
        <f>IFERROR(VLOOKUP(K7,種目一覧!$C$4:$D$18,2,FALSE),"")</f>
        <v/>
      </c>
      <c r="Q7" s="13" t="s">
        <v>36</v>
      </c>
    </row>
    <row r="8" spans="1:17" ht="15" customHeight="1" x14ac:dyDescent="0.15">
      <c r="A8" s="19">
        <f t="shared" ref="A8:A46" si="1">I8</f>
        <v>0</v>
      </c>
      <c r="B8" s="23">
        <f t="shared" ref="B8:B26" si="2">100000000*F8+(I8*100)</f>
        <v>100000000</v>
      </c>
      <c r="C8" s="37"/>
      <c r="D8" s="37"/>
      <c r="E8" s="19"/>
      <c r="F8" s="19">
        <v>1</v>
      </c>
      <c r="G8" s="19">
        <v>6</v>
      </c>
      <c r="H8" s="20">
        <f t="shared" si="0"/>
        <v>0</v>
      </c>
      <c r="I8" s="19"/>
      <c r="J8" s="24"/>
      <c r="K8" s="24"/>
      <c r="M8" s="25" t="str">
        <f>IFERROR(VLOOKUP(J8,種目一覧!$C$4:$D$18,2,FALSE),"")</f>
        <v/>
      </c>
      <c r="N8" s="25" t="str">
        <f>IFERROR(VLOOKUP(K8,種目一覧!$C$4:$D$18,2,FALSE),"")</f>
        <v/>
      </c>
      <c r="Q8" s="13" t="s">
        <v>40</v>
      </c>
    </row>
    <row r="9" spans="1:17" ht="15" customHeight="1" x14ac:dyDescent="0.15">
      <c r="A9" s="19">
        <f t="shared" si="1"/>
        <v>0</v>
      </c>
      <c r="B9" s="23">
        <f t="shared" si="2"/>
        <v>100000000</v>
      </c>
      <c r="C9" s="37"/>
      <c r="D9" s="37"/>
      <c r="E9" s="19"/>
      <c r="F9" s="19">
        <v>1</v>
      </c>
      <c r="G9" s="19">
        <v>6</v>
      </c>
      <c r="H9" s="20">
        <f t="shared" si="0"/>
        <v>0</v>
      </c>
      <c r="I9" s="19"/>
      <c r="J9" s="24"/>
      <c r="K9" s="24"/>
      <c r="M9" s="25" t="str">
        <f>IFERROR(VLOOKUP(J9,種目一覧!$C$4:$D$18,2,FALSE),"")</f>
        <v/>
      </c>
      <c r="N9" s="25" t="str">
        <f>IFERROR(VLOOKUP(K9,種目一覧!$C$4:$D$18,2,FALSE),"")</f>
        <v/>
      </c>
      <c r="Q9" s="13" t="s">
        <v>42</v>
      </c>
    </row>
    <row r="10" spans="1:17" ht="15" customHeight="1" x14ac:dyDescent="0.15">
      <c r="A10" s="19">
        <f t="shared" si="1"/>
        <v>0</v>
      </c>
      <c r="B10" s="23">
        <f t="shared" si="2"/>
        <v>100000000</v>
      </c>
      <c r="C10" s="37"/>
      <c r="D10" s="37"/>
      <c r="E10" s="19"/>
      <c r="F10" s="19">
        <v>1</v>
      </c>
      <c r="G10" s="19">
        <v>6</v>
      </c>
      <c r="H10" s="20">
        <f t="shared" si="0"/>
        <v>0</v>
      </c>
      <c r="I10" s="19"/>
      <c r="J10" s="24"/>
      <c r="K10" s="24"/>
      <c r="M10" s="25" t="str">
        <f>IFERROR(VLOOKUP(J10,種目一覧!$C$4:$D$18,2,FALSE),"")</f>
        <v/>
      </c>
      <c r="N10" s="25" t="str">
        <f>IFERROR(VLOOKUP(K10,種目一覧!$C$4:$D$18,2,FALSE),"")</f>
        <v/>
      </c>
      <c r="Q10" s="13" t="s">
        <v>45</v>
      </c>
    </row>
    <row r="11" spans="1:17" ht="15" customHeight="1" x14ac:dyDescent="0.15">
      <c r="A11" s="19">
        <f t="shared" si="1"/>
        <v>0</v>
      </c>
      <c r="B11" s="23">
        <f t="shared" si="2"/>
        <v>100000000</v>
      </c>
      <c r="C11" s="37"/>
      <c r="D11" s="37"/>
      <c r="E11" s="19"/>
      <c r="F11" s="19">
        <v>1</v>
      </c>
      <c r="G11" s="19">
        <v>6</v>
      </c>
      <c r="H11" s="20">
        <f t="shared" si="0"/>
        <v>0</v>
      </c>
      <c r="I11" s="19"/>
      <c r="J11" s="24"/>
      <c r="K11" s="24"/>
      <c r="M11" s="25" t="str">
        <f>IFERROR(VLOOKUP(J11,種目一覧!$C$4:$D$18,2,FALSE),"")</f>
        <v/>
      </c>
      <c r="N11" s="25" t="str">
        <f>IFERROR(VLOOKUP(K11,種目一覧!$C$4:$D$18,2,FALSE),"")</f>
        <v/>
      </c>
      <c r="Q11" s="13" t="s">
        <v>46</v>
      </c>
    </row>
    <row r="12" spans="1:17" ht="15" customHeight="1" x14ac:dyDescent="0.15">
      <c r="A12" s="19">
        <f t="shared" si="1"/>
        <v>0</v>
      </c>
      <c r="B12" s="23">
        <f t="shared" si="2"/>
        <v>100000000</v>
      </c>
      <c r="C12" s="37"/>
      <c r="D12" s="37"/>
      <c r="E12" s="19"/>
      <c r="F12" s="19">
        <v>1</v>
      </c>
      <c r="G12" s="19">
        <v>6</v>
      </c>
      <c r="H12" s="20">
        <f t="shared" si="0"/>
        <v>0</v>
      </c>
      <c r="I12" s="19"/>
      <c r="J12" s="24"/>
      <c r="K12" s="24"/>
      <c r="M12" s="25" t="str">
        <f>IFERROR(VLOOKUP(J12,種目一覧!$C$4:$D$18,2,FALSE),"")</f>
        <v/>
      </c>
      <c r="N12" s="25" t="str">
        <f>IFERROR(VLOOKUP(K12,種目一覧!$C$4:$D$18,2,FALSE),"")</f>
        <v/>
      </c>
      <c r="Q12" s="13" t="s">
        <v>47</v>
      </c>
    </row>
    <row r="13" spans="1:17" ht="15" customHeight="1" x14ac:dyDescent="0.15">
      <c r="A13" s="19">
        <f t="shared" si="1"/>
        <v>0</v>
      </c>
      <c r="B13" s="23">
        <f t="shared" si="2"/>
        <v>100000000</v>
      </c>
      <c r="C13" s="37"/>
      <c r="D13" s="37"/>
      <c r="E13" s="19"/>
      <c r="F13" s="19">
        <v>1</v>
      </c>
      <c r="G13" s="19">
        <v>6</v>
      </c>
      <c r="H13" s="20">
        <f t="shared" si="0"/>
        <v>0</v>
      </c>
      <c r="I13" s="19"/>
      <c r="J13" s="24"/>
      <c r="K13" s="24"/>
      <c r="M13" s="25" t="str">
        <f>IFERROR(VLOOKUP(J13,種目一覧!$C$4:$D$18,2,FALSE),"")</f>
        <v/>
      </c>
      <c r="N13" s="25" t="str">
        <f>IFERROR(VLOOKUP(K13,種目一覧!$C$4:$D$18,2,FALSE),"")</f>
        <v/>
      </c>
      <c r="Q13" s="13" t="s">
        <v>37</v>
      </c>
    </row>
    <row r="14" spans="1:17" ht="15" customHeight="1" x14ac:dyDescent="0.15">
      <c r="A14" s="19">
        <f t="shared" si="1"/>
        <v>0</v>
      </c>
      <c r="B14" s="23">
        <f t="shared" si="2"/>
        <v>100000000</v>
      </c>
      <c r="C14" s="37"/>
      <c r="D14" s="37"/>
      <c r="E14" s="19"/>
      <c r="F14" s="19">
        <v>1</v>
      </c>
      <c r="G14" s="19">
        <v>6</v>
      </c>
      <c r="H14" s="20">
        <f t="shared" si="0"/>
        <v>0</v>
      </c>
      <c r="I14" s="19"/>
      <c r="J14" s="24"/>
      <c r="K14" s="24"/>
      <c r="M14" s="25" t="str">
        <f>IFERROR(VLOOKUP(J14,種目一覧!$C$4:$D$18,2,FALSE),"")</f>
        <v/>
      </c>
      <c r="N14" s="25" t="str">
        <f>IFERROR(VLOOKUP(K14,種目一覧!$C$4:$D$18,2,FALSE),"")</f>
        <v/>
      </c>
      <c r="Q14" s="13" t="s">
        <v>38</v>
      </c>
    </row>
    <row r="15" spans="1:17" ht="15" customHeight="1" x14ac:dyDescent="0.15">
      <c r="A15" s="19">
        <f t="shared" si="1"/>
        <v>0</v>
      </c>
      <c r="B15" s="23">
        <f t="shared" si="2"/>
        <v>100000000</v>
      </c>
      <c r="C15" s="37"/>
      <c r="D15" s="37"/>
      <c r="E15" s="19"/>
      <c r="F15" s="19">
        <v>1</v>
      </c>
      <c r="G15" s="19">
        <v>6</v>
      </c>
      <c r="H15" s="20">
        <f t="shared" si="0"/>
        <v>0</v>
      </c>
      <c r="I15" s="19"/>
      <c r="J15" s="24"/>
      <c r="K15" s="24"/>
      <c r="M15" s="25" t="str">
        <f>IFERROR(VLOOKUP(J15,種目一覧!$C$4:$D$18,2,FALSE),"")</f>
        <v/>
      </c>
      <c r="N15" s="25" t="str">
        <f>IFERROR(VLOOKUP(K15,種目一覧!$C$4:$D$18,2,FALSE),"")</f>
        <v/>
      </c>
      <c r="Q15" s="13" t="s">
        <v>41</v>
      </c>
    </row>
    <row r="16" spans="1:17" ht="15" customHeight="1" x14ac:dyDescent="0.15">
      <c r="A16" s="19">
        <f t="shared" si="1"/>
        <v>0</v>
      </c>
      <c r="B16" s="23">
        <f t="shared" si="2"/>
        <v>100000000</v>
      </c>
      <c r="C16" s="37"/>
      <c r="D16" s="37"/>
      <c r="E16" s="19"/>
      <c r="F16" s="19">
        <v>1</v>
      </c>
      <c r="G16" s="19">
        <v>6</v>
      </c>
      <c r="H16" s="20">
        <f t="shared" si="0"/>
        <v>0</v>
      </c>
      <c r="I16" s="19"/>
      <c r="J16" s="24"/>
      <c r="K16" s="24"/>
      <c r="M16" s="25" t="str">
        <f>IFERROR(VLOOKUP(J16,種目一覧!$C$4:$D$18,2,FALSE),"")</f>
        <v/>
      </c>
      <c r="N16" s="25" t="str">
        <f>IFERROR(VLOOKUP(K16,種目一覧!$C$4:$D$18,2,FALSE),"")</f>
        <v/>
      </c>
      <c r="Q16" s="13" t="s">
        <v>35</v>
      </c>
    </row>
    <row r="17" spans="1:17" ht="15" customHeight="1" x14ac:dyDescent="0.15">
      <c r="A17" s="19">
        <f t="shared" si="1"/>
        <v>0</v>
      </c>
      <c r="B17" s="23">
        <f t="shared" si="2"/>
        <v>100000000</v>
      </c>
      <c r="C17" s="37"/>
      <c r="D17" s="37"/>
      <c r="E17" s="19"/>
      <c r="F17" s="19">
        <v>1</v>
      </c>
      <c r="G17" s="19">
        <v>6</v>
      </c>
      <c r="H17" s="20">
        <f t="shared" si="0"/>
        <v>0</v>
      </c>
      <c r="I17" s="19"/>
      <c r="J17" s="24"/>
      <c r="K17" s="24"/>
      <c r="M17" s="25" t="str">
        <f>IFERROR(VLOOKUP(J17,種目一覧!$C$4:$D$18,2,FALSE),"")</f>
        <v/>
      </c>
      <c r="N17" s="25" t="str">
        <f>IFERROR(VLOOKUP(K17,種目一覧!$C$4:$D$18,2,FALSE),"")</f>
        <v/>
      </c>
      <c r="Q17" s="13" t="s">
        <v>17</v>
      </c>
    </row>
    <row r="18" spans="1:17" ht="15" customHeight="1" x14ac:dyDescent="0.15">
      <c r="A18" s="19">
        <f t="shared" si="1"/>
        <v>0</v>
      </c>
      <c r="B18" s="23">
        <f t="shared" si="2"/>
        <v>100000000</v>
      </c>
      <c r="C18" s="37"/>
      <c r="D18" s="37"/>
      <c r="E18" s="19"/>
      <c r="F18" s="19">
        <v>1</v>
      </c>
      <c r="G18" s="19">
        <v>6</v>
      </c>
      <c r="H18" s="20">
        <f t="shared" si="0"/>
        <v>0</v>
      </c>
      <c r="I18" s="19"/>
      <c r="J18" s="24"/>
      <c r="K18" s="24"/>
      <c r="M18" s="25" t="str">
        <f>IFERROR(VLOOKUP(J18,種目一覧!$C$4:$D$18,2,FALSE),"")</f>
        <v/>
      </c>
      <c r="N18" s="25" t="str">
        <f>IFERROR(VLOOKUP(K18,種目一覧!$C$4:$D$18,2,FALSE),"")</f>
        <v/>
      </c>
      <c r="Q18" s="13" t="s">
        <v>20</v>
      </c>
    </row>
    <row r="19" spans="1:17" ht="15" customHeight="1" x14ac:dyDescent="0.15">
      <c r="A19" s="19">
        <f t="shared" si="1"/>
        <v>0</v>
      </c>
      <c r="B19" s="23">
        <f t="shared" si="2"/>
        <v>100000000</v>
      </c>
      <c r="C19" s="37"/>
      <c r="D19" s="37"/>
      <c r="E19" s="19"/>
      <c r="F19" s="19">
        <v>1</v>
      </c>
      <c r="G19" s="19">
        <v>6</v>
      </c>
      <c r="H19" s="20">
        <f t="shared" si="0"/>
        <v>0</v>
      </c>
      <c r="I19" s="19"/>
      <c r="J19" s="24"/>
      <c r="K19" s="24"/>
      <c r="M19" s="25" t="str">
        <f>IFERROR(VLOOKUP(J19,種目一覧!$C$4:$D$18,2,FALSE),"")</f>
        <v/>
      </c>
      <c r="N19" s="25" t="str">
        <f>IFERROR(VLOOKUP(K19,種目一覧!$C$4:$D$18,2,FALSE),"")</f>
        <v/>
      </c>
      <c r="Q19" s="13" t="s">
        <v>18</v>
      </c>
    </row>
    <row r="20" spans="1:17" ht="15" customHeight="1" x14ac:dyDescent="0.15">
      <c r="A20" s="19">
        <f t="shared" si="1"/>
        <v>0</v>
      </c>
      <c r="B20" s="23">
        <f t="shared" si="2"/>
        <v>100000000</v>
      </c>
      <c r="C20" s="37"/>
      <c r="D20" s="37"/>
      <c r="E20" s="19"/>
      <c r="F20" s="19">
        <v>1</v>
      </c>
      <c r="G20" s="19">
        <v>6</v>
      </c>
      <c r="H20" s="20">
        <f t="shared" si="0"/>
        <v>0</v>
      </c>
      <c r="I20" s="19"/>
      <c r="J20" s="24"/>
      <c r="K20" s="24"/>
      <c r="M20" s="25" t="str">
        <f>IFERROR(VLOOKUP(J20,種目一覧!$C$4:$D$18,2,FALSE),"")</f>
        <v/>
      </c>
      <c r="N20" s="25" t="str">
        <f>IFERROR(VLOOKUP(K20,種目一覧!$C$4:$D$18,2,FALSE),"")</f>
        <v/>
      </c>
      <c r="Q20" s="13" t="s">
        <v>19</v>
      </c>
    </row>
    <row r="21" spans="1:17" ht="15" customHeight="1" x14ac:dyDescent="0.15">
      <c r="A21" s="19">
        <f t="shared" si="1"/>
        <v>0</v>
      </c>
      <c r="B21" s="23">
        <f t="shared" si="2"/>
        <v>100000000</v>
      </c>
      <c r="C21" s="37"/>
      <c r="D21" s="37"/>
      <c r="E21" s="19"/>
      <c r="F21" s="19">
        <v>1</v>
      </c>
      <c r="G21" s="19">
        <v>6</v>
      </c>
      <c r="H21" s="20">
        <f t="shared" si="0"/>
        <v>0</v>
      </c>
      <c r="I21" s="19"/>
      <c r="J21" s="24"/>
      <c r="K21" s="24"/>
      <c r="M21" s="25" t="str">
        <f>IFERROR(VLOOKUP(J21,種目一覧!$C$4:$D$18,2,FALSE),"")</f>
        <v/>
      </c>
      <c r="N21" s="25" t="str">
        <f>IFERROR(VLOOKUP(K21,種目一覧!$C$4:$D$18,2,FALSE),"")</f>
        <v/>
      </c>
      <c r="Q21" s="13" t="s">
        <v>32</v>
      </c>
    </row>
    <row r="22" spans="1:17" ht="15" customHeight="1" x14ac:dyDescent="0.15">
      <c r="A22" s="19">
        <f t="shared" si="1"/>
        <v>0</v>
      </c>
      <c r="B22" s="23">
        <f t="shared" si="2"/>
        <v>100000000</v>
      </c>
      <c r="C22" s="37"/>
      <c r="D22" s="37"/>
      <c r="E22" s="19"/>
      <c r="F22" s="19">
        <v>1</v>
      </c>
      <c r="G22" s="19">
        <v>6</v>
      </c>
      <c r="H22" s="20">
        <f t="shared" si="0"/>
        <v>0</v>
      </c>
      <c r="I22" s="19"/>
      <c r="J22" s="24"/>
      <c r="K22" s="24"/>
      <c r="M22" s="25" t="str">
        <f>IFERROR(VLOOKUP(J22,種目一覧!$C$4:$D$18,2,FALSE),"")</f>
        <v/>
      </c>
      <c r="N22" s="25" t="str">
        <f>IFERROR(VLOOKUP(K22,種目一覧!$C$4:$D$18,2,FALSE),"")</f>
        <v/>
      </c>
    </row>
    <row r="23" spans="1:17" ht="15" customHeight="1" x14ac:dyDescent="0.15">
      <c r="A23" s="19">
        <f t="shared" si="1"/>
        <v>0</v>
      </c>
      <c r="B23" s="23">
        <f t="shared" si="2"/>
        <v>100000000</v>
      </c>
      <c r="C23" s="37"/>
      <c r="D23" s="37"/>
      <c r="E23" s="19"/>
      <c r="F23" s="19">
        <v>1</v>
      </c>
      <c r="G23" s="19">
        <v>6</v>
      </c>
      <c r="H23" s="20">
        <f t="shared" si="0"/>
        <v>0</v>
      </c>
      <c r="I23" s="19"/>
      <c r="J23" s="24"/>
      <c r="K23" s="24"/>
      <c r="M23" s="25" t="str">
        <f>IFERROR(VLOOKUP(J23,種目一覧!$C$4:$D$18,2,FALSE),"")</f>
        <v/>
      </c>
      <c r="N23" s="25" t="str">
        <f>IFERROR(VLOOKUP(K23,種目一覧!$C$4:$D$18,2,FALSE),"")</f>
        <v/>
      </c>
    </row>
    <row r="24" spans="1:17" ht="15" customHeight="1" x14ac:dyDescent="0.15">
      <c r="A24" s="19">
        <f t="shared" si="1"/>
        <v>0</v>
      </c>
      <c r="B24" s="23">
        <f t="shared" si="2"/>
        <v>100000000</v>
      </c>
      <c r="C24" s="37"/>
      <c r="D24" s="37"/>
      <c r="E24" s="19"/>
      <c r="F24" s="19">
        <v>1</v>
      </c>
      <c r="G24" s="19">
        <v>6</v>
      </c>
      <c r="H24" s="20">
        <f t="shared" si="0"/>
        <v>0</v>
      </c>
      <c r="I24" s="19"/>
      <c r="J24" s="24"/>
      <c r="K24" s="24"/>
      <c r="M24" s="25" t="str">
        <f>IFERROR(VLOOKUP(J24,種目一覧!$C$4:$D$18,2,FALSE),"")</f>
        <v/>
      </c>
      <c r="N24" s="25" t="str">
        <f>IFERROR(VLOOKUP(K24,種目一覧!$C$4:$D$18,2,FALSE),"")</f>
        <v/>
      </c>
    </row>
    <row r="25" spans="1:17" ht="15" customHeight="1" x14ac:dyDescent="0.15">
      <c r="A25" s="19">
        <f t="shared" si="1"/>
        <v>0</v>
      </c>
      <c r="B25" s="23">
        <f t="shared" si="2"/>
        <v>100000000</v>
      </c>
      <c r="C25" s="37"/>
      <c r="D25" s="37"/>
      <c r="E25" s="19"/>
      <c r="F25" s="19">
        <v>1</v>
      </c>
      <c r="G25" s="19">
        <v>6</v>
      </c>
      <c r="H25" s="20">
        <f t="shared" si="0"/>
        <v>0</v>
      </c>
      <c r="I25" s="19"/>
      <c r="J25" s="24"/>
      <c r="K25" s="24"/>
      <c r="M25" s="25" t="str">
        <f>IFERROR(VLOOKUP(J25,種目一覧!$C$4:$D$18,2,FALSE),"")</f>
        <v/>
      </c>
      <c r="N25" s="25" t="str">
        <f>IFERROR(VLOOKUP(K25,種目一覧!$C$4:$D$18,2,FALSE),"")</f>
        <v/>
      </c>
    </row>
    <row r="26" spans="1:17" ht="15" customHeight="1" x14ac:dyDescent="0.15">
      <c r="A26" s="19">
        <f t="shared" si="1"/>
        <v>0</v>
      </c>
      <c r="B26" s="23">
        <f t="shared" si="2"/>
        <v>100000000</v>
      </c>
      <c r="C26" s="37"/>
      <c r="D26" s="37"/>
      <c r="E26" s="19"/>
      <c r="F26" s="19">
        <v>1</v>
      </c>
      <c r="G26" s="19">
        <v>6</v>
      </c>
      <c r="H26" s="20">
        <f t="shared" si="0"/>
        <v>0</v>
      </c>
      <c r="I26" s="19"/>
      <c r="J26" s="24"/>
      <c r="K26" s="24"/>
      <c r="M26" s="25" t="str">
        <f>IFERROR(VLOOKUP(J26,種目一覧!$C$4:$D$18,2,FALSE),"")</f>
        <v/>
      </c>
      <c r="N26" s="25" t="str">
        <f>IFERROR(VLOOKUP(K26,種目一覧!$C$4:$D$18,2,FALSE),"")</f>
        <v/>
      </c>
    </row>
    <row r="27" spans="1:17" ht="15" customHeight="1" x14ac:dyDescent="0.15">
      <c r="A27" s="19">
        <f t="shared" si="1"/>
        <v>0</v>
      </c>
      <c r="B27" s="23">
        <f t="shared" ref="B27:B35" si="3">100000000*F27+(I27*100)</f>
        <v>100000000</v>
      </c>
      <c r="C27" s="37"/>
      <c r="D27" s="37"/>
      <c r="E27" s="19"/>
      <c r="F27" s="19">
        <v>1</v>
      </c>
      <c r="G27" s="19">
        <v>6</v>
      </c>
      <c r="H27" s="20">
        <f t="shared" si="0"/>
        <v>0</v>
      </c>
      <c r="I27" s="19"/>
      <c r="J27" s="24"/>
      <c r="K27" s="24"/>
      <c r="M27" s="25" t="str">
        <f>IFERROR(VLOOKUP(J27,種目一覧!$C$4:$D$18,2,FALSE),"")</f>
        <v/>
      </c>
      <c r="N27" s="25" t="str">
        <f>IFERROR(VLOOKUP(K27,種目一覧!$C$4:$D$18,2,FALSE),"")</f>
        <v/>
      </c>
    </row>
    <row r="28" spans="1:17" ht="15" customHeight="1" x14ac:dyDescent="0.15">
      <c r="A28" s="19">
        <f t="shared" si="1"/>
        <v>0</v>
      </c>
      <c r="B28" s="23">
        <f t="shared" si="3"/>
        <v>100000000</v>
      </c>
      <c r="C28" s="37"/>
      <c r="D28" s="37"/>
      <c r="E28" s="19"/>
      <c r="F28" s="19">
        <v>1</v>
      </c>
      <c r="G28" s="19">
        <v>6</v>
      </c>
      <c r="H28" s="20">
        <f t="shared" si="0"/>
        <v>0</v>
      </c>
      <c r="I28" s="19"/>
      <c r="J28" s="24"/>
      <c r="K28" s="24"/>
      <c r="M28" s="25" t="str">
        <f>IFERROR(VLOOKUP(J28,種目一覧!$C$4:$D$18,2,FALSE),"")</f>
        <v/>
      </c>
      <c r="N28" s="25" t="str">
        <f>IFERROR(VLOOKUP(K28,種目一覧!$C$4:$D$18,2,FALSE),"")</f>
        <v/>
      </c>
    </row>
    <row r="29" spans="1:17" ht="15" customHeight="1" x14ac:dyDescent="0.15">
      <c r="A29" s="19">
        <f t="shared" si="1"/>
        <v>0</v>
      </c>
      <c r="B29" s="23">
        <f t="shared" si="3"/>
        <v>100000000</v>
      </c>
      <c r="C29" s="37"/>
      <c r="D29" s="37"/>
      <c r="E29" s="19"/>
      <c r="F29" s="19">
        <v>1</v>
      </c>
      <c r="G29" s="19">
        <v>6</v>
      </c>
      <c r="H29" s="20">
        <f t="shared" si="0"/>
        <v>0</v>
      </c>
      <c r="I29" s="19"/>
      <c r="J29" s="24"/>
      <c r="K29" s="24"/>
      <c r="M29" s="25" t="str">
        <f>IFERROR(VLOOKUP(J29,種目一覧!$C$4:$D$18,2,FALSE),"")</f>
        <v/>
      </c>
      <c r="N29" s="25" t="str">
        <f>IFERROR(VLOOKUP(K29,種目一覧!$C$4:$D$18,2,FALSE),"")</f>
        <v/>
      </c>
    </row>
    <row r="30" spans="1:17" ht="15" customHeight="1" x14ac:dyDescent="0.15">
      <c r="A30" s="19">
        <f t="shared" si="1"/>
        <v>0</v>
      </c>
      <c r="B30" s="23">
        <f t="shared" si="3"/>
        <v>100000000</v>
      </c>
      <c r="C30" s="37"/>
      <c r="D30" s="37"/>
      <c r="E30" s="19"/>
      <c r="F30" s="19">
        <v>1</v>
      </c>
      <c r="G30" s="19">
        <v>6</v>
      </c>
      <c r="H30" s="20">
        <f t="shared" si="0"/>
        <v>0</v>
      </c>
      <c r="I30" s="19"/>
      <c r="J30" s="24"/>
      <c r="K30" s="24"/>
      <c r="M30" s="25" t="str">
        <f>IFERROR(VLOOKUP(J30,種目一覧!$C$4:$D$18,2,FALSE),"")</f>
        <v/>
      </c>
      <c r="N30" s="25" t="str">
        <f>IFERROR(VLOOKUP(K30,種目一覧!$C$4:$D$18,2,FALSE),"")</f>
        <v/>
      </c>
    </row>
    <row r="31" spans="1:17" ht="15" customHeight="1" x14ac:dyDescent="0.15">
      <c r="A31" s="19">
        <f t="shared" si="1"/>
        <v>0</v>
      </c>
      <c r="B31" s="23">
        <f t="shared" si="3"/>
        <v>100000000</v>
      </c>
      <c r="C31" s="37"/>
      <c r="D31" s="37"/>
      <c r="E31" s="19"/>
      <c r="F31" s="19">
        <v>1</v>
      </c>
      <c r="G31" s="19">
        <v>6</v>
      </c>
      <c r="H31" s="20">
        <f t="shared" si="0"/>
        <v>0</v>
      </c>
      <c r="I31" s="19"/>
      <c r="J31" s="24"/>
      <c r="K31" s="24"/>
      <c r="M31" s="25" t="str">
        <f>IFERROR(VLOOKUP(J31,種目一覧!$C$4:$D$18,2,FALSE),"")</f>
        <v/>
      </c>
      <c r="N31" s="25" t="str">
        <f>IFERROR(VLOOKUP(K31,種目一覧!$C$4:$D$18,2,FALSE),"")</f>
        <v/>
      </c>
    </row>
    <row r="32" spans="1:17" ht="15" customHeight="1" x14ac:dyDescent="0.15">
      <c r="A32" s="19">
        <f t="shared" si="1"/>
        <v>0</v>
      </c>
      <c r="B32" s="23">
        <f t="shared" si="3"/>
        <v>100000000</v>
      </c>
      <c r="C32" s="37"/>
      <c r="D32" s="37"/>
      <c r="E32" s="19"/>
      <c r="F32" s="19">
        <v>1</v>
      </c>
      <c r="G32" s="19">
        <v>6</v>
      </c>
      <c r="H32" s="20">
        <f t="shared" si="0"/>
        <v>0</v>
      </c>
      <c r="I32" s="19"/>
      <c r="J32" s="24"/>
      <c r="K32" s="24"/>
      <c r="M32" s="25" t="str">
        <f>IFERROR(VLOOKUP(J32,種目一覧!$C$4:$D$18,2,FALSE),"")</f>
        <v/>
      </c>
      <c r="N32" s="25" t="str">
        <f>IFERROR(VLOOKUP(K32,種目一覧!$C$4:$D$18,2,FALSE),"")</f>
        <v/>
      </c>
    </row>
    <row r="33" spans="1:14" ht="15" customHeight="1" x14ac:dyDescent="0.15">
      <c r="A33" s="19">
        <f t="shared" si="1"/>
        <v>0</v>
      </c>
      <c r="B33" s="23">
        <f t="shared" si="3"/>
        <v>100000000</v>
      </c>
      <c r="C33" s="37"/>
      <c r="D33" s="37"/>
      <c r="E33" s="19"/>
      <c r="F33" s="19">
        <v>1</v>
      </c>
      <c r="G33" s="19">
        <v>6</v>
      </c>
      <c r="H33" s="20">
        <f t="shared" si="0"/>
        <v>0</v>
      </c>
      <c r="I33" s="19"/>
      <c r="J33" s="24"/>
      <c r="K33" s="24"/>
      <c r="M33" s="25" t="str">
        <f>IFERROR(VLOOKUP(J33,種目一覧!$C$4:$D$18,2,FALSE),"")</f>
        <v/>
      </c>
      <c r="N33" s="25" t="str">
        <f>IFERROR(VLOOKUP(K33,種目一覧!$C$4:$D$18,2,FALSE),"")</f>
        <v/>
      </c>
    </row>
    <row r="34" spans="1:14" ht="15" customHeight="1" x14ac:dyDescent="0.15">
      <c r="A34" s="19">
        <f t="shared" si="1"/>
        <v>0</v>
      </c>
      <c r="B34" s="23">
        <f t="shared" si="3"/>
        <v>100000000</v>
      </c>
      <c r="C34" s="37"/>
      <c r="D34" s="37"/>
      <c r="E34" s="19"/>
      <c r="F34" s="19">
        <v>1</v>
      </c>
      <c r="G34" s="19">
        <v>6</v>
      </c>
      <c r="H34" s="20">
        <f t="shared" si="0"/>
        <v>0</v>
      </c>
      <c r="I34" s="19"/>
      <c r="J34" s="24"/>
      <c r="K34" s="24"/>
      <c r="M34" s="25" t="str">
        <f>IFERROR(VLOOKUP(J34,種目一覧!$C$4:$D$18,2,FALSE),"")</f>
        <v/>
      </c>
      <c r="N34" s="25" t="str">
        <f>IFERROR(VLOOKUP(K34,種目一覧!$C$4:$D$18,2,FALSE),"")</f>
        <v/>
      </c>
    </row>
    <row r="35" spans="1:14" ht="15" customHeight="1" x14ac:dyDescent="0.15">
      <c r="A35" s="19">
        <f t="shared" si="1"/>
        <v>0</v>
      </c>
      <c r="B35" s="23">
        <f t="shared" si="3"/>
        <v>100000000</v>
      </c>
      <c r="C35" s="37"/>
      <c r="D35" s="37"/>
      <c r="E35" s="19"/>
      <c r="F35" s="19">
        <v>1</v>
      </c>
      <c r="G35" s="19">
        <v>6</v>
      </c>
      <c r="H35" s="20">
        <f t="shared" si="0"/>
        <v>0</v>
      </c>
      <c r="I35" s="19"/>
      <c r="J35" s="24"/>
      <c r="K35" s="24"/>
      <c r="M35" s="25" t="str">
        <f>IFERROR(VLOOKUP(J35,種目一覧!$C$4:$D$18,2,FALSE),"")</f>
        <v/>
      </c>
      <c r="N35" s="25" t="str">
        <f>IFERROR(VLOOKUP(K35,種目一覧!$C$4:$D$18,2,FALSE),"")</f>
        <v/>
      </c>
    </row>
    <row r="36" spans="1:14" ht="15" customHeight="1" x14ac:dyDescent="0.15">
      <c r="A36" s="19">
        <f t="shared" si="1"/>
        <v>0</v>
      </c>
      <c r="B36" s="23">
        <f t="shared" ref="B36:B46" si="4">100000000*F36+(I36*100)</f>
        <v>100000000</v>
      </c>
      <c r="C36" s="37"/>
      <c r="D36" s="37"/>
      <c r="E36" s="19"/>
      <c r="F36" s="19">
        <v>1</v>
      </c>
      <c r="G36" s="19">
        <v>6</v>
      </c>
      <c r="H36" s="20">
        <f t="shared" si="0"/>
        <v>0</v>
      </c>
      <c r="I36" s="19"/>
      <c r="J36" s="24"/>
      <c r="K36" s="24"/>
      <c r="M36" s="25" t="str">
        <f>IFERROR(VLOOKUP(J36,種目一覧!$C$4:$D$18,2,FALSE),"")</f>
        <v/>
      </c>
      <c r="N36" s="25" t="str">
        <f>IFERROR(VLOOKUP(K36,種目一覧!$C$4:$D$18,2,FALSE),"")</f>
        <v/>
      </c>
    </row>
    <row r="37" spans="1:14" ht="15" customHeight="1" x14ac:dyDescent="0.15">
      <c r="A37" s="19">
        <f t="shared" si="1"/>
        <v>0</v>
      </c>
      <c r="B37" s="23">
        <f t="shared" si="4"/>
        <v>100000000</v>
      </c>
      <c r="C37" s="37"/>
      <c r="D37" s="37"/>
      <c r="E37" s="19"/>
      <c r="F37" s="19">
        <v>1</v>
      </c>
      <c r="G37" s="19">
        <v>6</v>
      </c>
      <c r="H37" s="20">
        <f t="shared" si="0"/>
        <v>0</v>
      </c>
      <c r="I37" s="19"/>
      <c r="J37" s="24"/>
      <c r="K37" s="24"/>
      <c r="M37" s="25" t="str">
        <f>IFERROR(VLOOKUP(J37,種目一覧!$C$4:$D$18,2,FALSE),"")</f>
        <v/>
      </c>
      <c r="N37" s="25" t="str">
        <f>IFERROR(VLOOKUP(K37,種目一覧!$C$4:$D$18,2,FALSE),"")</f>
        <v/>
      </c>
    </row>
    <row r="38" spans="1:14" ht="15" customHeight="1" x14ac:dyDescent="0.15">
      <c r="A38" s="19">
        <f t="shared" si="1"/>
        <v>0</v>
      </c>
      <c r="B38" s="23">
        <f t="shared" si="4"/>
        <v>100000000</v>
      </c>
      <c r="C38" s="37"/>
      <c r="D38" s="37"/>
      <c r="E38" s="19"/>
      <c r="F38" s="19">
        <v>1</v>
      </c>
      <c r="G38" s="19">
        <v>6</v>
      </c>
      <c r="H38" s="20">
        <f t="shared" si="0"/>
        <v>0</v>
      </c>
      <c r="I38" s="19"/>
      <c r="J38" s="24"/>
      <c r="K38" s="24"/>
      <c r="M38" s="25" t="str">
        <f>IFERROR(VLOOKUP(J38,種目一覧!$C$4:$D$18,2,FALSE),"")</f>
        <v/>
      </c>
      <c r="N38" s="25" t="str">
        <f>IFERROR(VLOOKUP(K38,種目一覧!$C$4:$D$18,2,FALSE),"")</f>
        <v/>
      </c>
    </row>
    <row r="39" spans="1:14" ht="15" customHeight="1" x14ac:dyDescent="0.15">
      <c r="A39" s="19">
        <f t="shared" si="1"/>
        <v>0</v>
      </c>
      <c r="B39" s="23">
        <f t="shared" si="4"/>
        <v>100000000</v>
      </c>
      <c r="C39" s="37"/>
      <c r="D39" s="37"/>
      <c r="E39" s="19"/>
      <c r="F39" s="19">
        <v>1</v>
      </c>
      <c r="G39" s="19">
        <v>6</v>
      </c>
      <c r="H39" s="20">
        <f t="shared" si="0"/>
        <v>0</v>
      </c>
      <c r="I39" s="19"/>
      <c r="J39" s="24"/>
      <c r="K39" s="24"/>
      <c r="M39" s="25" t="str">
        <f>IFERROR(VLOOKUP(J39,種目一覧!$C$4:$D$18,2,FALSE),"")</f>
        <v/>
      </c>
      <c r="N39" s="25" t="str">
        <f>IFERROR(VLOOKUP(K39,種目一覧!$C$4:$D$18,2,FALSE),"")</f>
        <v/>
      </c>
    </row>
    <row r="40" spans="1:14" ht="15" customHeight="1" x14ac:dyDescent="0.15">
      <c r="A40" s="19">
        <f t="shared" si="1"/>
        <v>0</v>
      </c>
      <c r="B40" s="23">
        <f t="shared" si="4"/>
        <v>100000000</v>
      </c>
      <c r="C40" s="37"/>
      <c r="D40" s="37"/>
      <c r="E40" s="19"/>
      <c r="F40" s="19">
        <v>1</v>
      </c>
      <c r="G40" s="19">
        <v>6</v>
      </c>
      <c r="H40" s="20">
        <f t="shared" si="0"/>
        <v>0</v>
      </c>
      <c r="I40" s="19"/>
      <c r="J40" s="24"/>
      <c r="K40" s="24"/>
      <c r="M40" s="25" t="str">
        <f>IFERROR(VLOOKUP(J40,種目一覧!$C$4:$D$18,2,FALSE),"")</f>
        <v/>
      </c>
      <c r="N40" s="25" t="str">
        <f>IFERROR(VLOOKUP(K40,種目一覧!$C$4:$D$18,2,FALSE),"")</f>
        <v/>
      </c>
    </row>
    <row r="41" spans="1:14" ht="15" customHeight="1" x14ac:dyDescent="0.15">
      <c r="A41" s="19">
        <f t="shared" si="1"/>
        <v>0</v>
      </c>
      <c r="B41" s="23">
        <f t="shared" si="4"/>
        <v>100000000</v>
      </c>
      <c r="C41" s="37"/>
      <c r="D41" s="37"/>
      <c r="E41" s="19"/>
      <c r="F41" s="19">
        <v>1</v>
      </c>
      <c r="G41" s="19">
        <v>6</v>
      </c>
      <c r="H41" s="20">
        <f t="shared" si="0"/>
        <v>0</v>
      </c>
      <c r="I41" s="19"/>
      <c r="J41" s="24"/>
      <c r="K41" s="24"/>
      <c r="M41" s="25" t="str">
        <f>IFERROR(VLOOKUP(J41,種目一覧!$C$4:$D$18,2,FALSE),"")</f>
        <v/>
      </c>
      <c r="N41" s="25" t="str">
        <f>IFERROR(VLOOKUP(K41,種目一覧!$C$4:$D$18,2,FALSE),"")</f>
        <v/>
      </c>
    </row>
    <row r="42" spans="1:14" ht="15" customHeight="1" x14ac:dyDescent="0.15">
      <c r="A42" s="19">
        <f t="shared" si="1"/>
        <v>0</v>
      </c>
      <c r="B42" s="23">
        <f t="shared" si="4"/>
        <v>100000000</v>
      </c>
      <c r="C42" s="37"/>
      <c r="D42" s="37"/>
      <c r="E42" s="19"/>
      <c r="F42" s="19">
        <v>1</v>
      </c>
      <c r="G42" s="19">
        <v>6</v>
      </c>
      <c r="H42" s="20">
        <f t="shared" si="0"/>
        <v>0</v>
      </c>
      <c r="I42" s="19"/>
      <c r="J42" s="24"/>
      <c r="K42" s="24"/>
      <c r="M42" s="25" t="str">
        <f>IFERROR(VLOOKUP(J42,種目一覧!$C$4:$D$18,2,FALSE),"")</f>
        <v/>
      </c>
      <c r="N42" s="25" t="str">
        <f>IFERROR(VLOOKUP(K42,種目一覧!$C$4:$D$18,2,FALSE),"")</f>
        <v/>
      </c>
    </row>
    <row r="43" spans="1:14" ht="15" customHeight="1" x14ac:dyDescent="0.15">
      <c r="A43" s="19">
        <f t="shared" si="1"/>
        <v>0</v>
      </c>
      <c r="B43" s="23">
        <f t="shared" si="4"/>
        <v>100000000</v>
      </c>
      <c r="C43" s="37"/>
      <c r="D43" s="37"/>
      <c r="E43" s="19"/>
      <c r="F43" s="19">
        <v>1</v>
      </c>
      <c r="G43" s="19">
        <v>6</v>
      </c>
      <c r="H43" s="20">
        <f t="shared" si="0"/>
        <v>0</v>
      </c>
      <c r="I43" s="19"/>
      <c r="J43" s="24"/>
      <c r="K43" s="24"/>
      <c r="M43" s="25" t="str">
        <f>IFERROR(VLOOKUP(J43,種目一覧!$C$4:$D$18,2,FALSE),"")</f>
        <v/>
      </c>
      <c r="N43" s="25" t="str">
        <f>IFERROR(VLOOKUP(K43,種目一覧!$C$4:$D$18,2,FALSE),"")</f>
        <v/>
      </c>
    </row>
    <row r="44" spans="1:14" ht="15" customHeight="1" x14ac:dyDescent="0.15">
      <c r="A44" s="19">
        <f t="shared" si="1"/>
        <v>0</v>
      </c>
      <c r="B44" s="23">
        <f t="shared" si="4"/>
        <v>100000000</v>
      </c>
      <c r="C44" s="37"/>
      <c r="D44" s="37"/>
      <c r="E44" s="19"/>
      <c r="F44" s="19">
        <v>1</v>
      </c>
      <c r="G44" s="19">
        <v>6</v>
      </c>
      <c r="H44" s="20">
        <f t="shared" si="0"/>
        <v>0</v>
      </c>
      <c r="I44" s="19"/>
      <c r="J44" s="24"/>
      <c r="K44" s="24"/>
      <c r="M44" s="25" t="str">
        <f>IFERROR(VLOOKUP(J44,種目一覧!$C$4:$D$18,2,FALSE),"")</f>
        <v/>
      </c>
      <c r="N44" s="25" t="str">
        <f>IFERROR(VLOOKUP(K44,種目一覧!$C$4:$D$18,2,FALSE),"")</f>
        <v/>
      </c>
    </row>
    <row r="45" spans="1:14" ht="15" customHeight="1" x14ac:dyDescent="0.15">
      <c r="A45" s="19">
        <f t="shared" si="1"/>
        <v>0</v>
      </c>
      <c r="B45" s="23">
        <f t="shared" si="4"/>
        <v>100000000</v>
      </c>
      <c r="C45" s="37"/>
      <c r="D45" s="37"/>
      <c r="E45" s="19"/>
      <c r="F45" s="19">
        <v>1</v>
      </c>
      <c r="G45" s="19">
        <v>6</v>
      </c>
      <c r="H45" s="20">
        <f t="shared" si="0"/>
        <v>0</v>
      </c>
      <c r="I45" s="19"/>
      <c r="J45" s="24"/>
      <c r="K45" s="24"/>
      <c r="M45" s="25" t="str">
        <f>IFERROR(VLOOKUP(J45,種目一覧!$C$4:$D$18,2,FALSE),"")</f>
        <v/>
      </c>
      <c r="N45" s="25" t="str">
        <f>IFERROR(VLOOKUP(K45,種目一覧!$C$4:$D$18,2,FALSE),"")</f>
        <v/>
      </c>
    </row>
    <row r="46" spans="1:14" ht="15" customHeight="1" x14ac:dyDescent="0.15">
      <c r="A46" s="19">
        <f t="shared" si="1"/>
        <v>0</v>
      </c>
      <c r="B46" s="23">
        <f t="shared" si="4"/>
        <v>100000000</v>
      </c>
      <c r="C46" s="37"/>
      <c r="D46" s="37"/>
      <c r="E46" s="19"/>
      <c r="F46" s="19">
        <v>1</v>
      </c>
      <c r="G46" s="19">
        <v>6</v>
      </c>
      <c r="H46" s="20">
        <f t="shared" si="0"/>
        <v>0</v>
      </c>
      <c r="I46" s="19"/>
      <c r="J46" s="24"/>
      <c r="K46" s="24"/>
      <c r="M46" s="25" t="str">
        <f>IFERROR(VLOOKUP(J46,種目一覧!$C$4:$D$18,2,FALSE),"")</f>
        <v/>
      </c>
      <c r="N46" s="25" t="str">
        <f>IFERROR(VLOOKUP(K46,種目一覧!$C$4:$D$18,2,FALSE),"")</f>
        <v/>
      </c>
    </row>
    <row r="47" spans="1:14" ht="21.75" customHeight="1" x14ac:dyDescent="0.15">
      <c r="A47" s="59"/>
      <c r="B47" s="77"/>
      <c r="C47" s="77"/>
      <c r="D47" s="77"/>
      <c r="E47" s="77"/>
      <c r="F47" s="77"/>
      <c r="G47" s="77"/>
      <c r="H47" s="77"/>
      <c r="I47" s="77"/>
      <c r="J47" s="76"/>
      <c r="K47" s="60"/>
      <c r="M47" s="15"/>
    </row>
    <row r="48" spans="1:14" ht="21.75" customHeight="1" x14ac:dyDescent="0.15">
      <c r="A48" s="59"/>
      <c r="B48" s="77"/>
      <c r="C48" s="77"/>
      <c r="D48" s="77"/>
      <c r="E48" s="77"/>
      <c r="F48" s="77"/>
      <c r="G48" s="77"/>
      <c r="H48" s="77"/>
      <c r="I48" s="77"/>
      <c r="J48" s="76"/>
      <c r="K48" s="60"/>
      <c r="M48" s="15"/>
    </row>
    <row r="49" spans="1:14" ht="21.75" customHeight="1" x14ac:dyDescent="0.15">
      <c r="A49" s="59"/>
      <c r="B49" s="77"/>
      <c r="C49" s="77"/>
      <c r="D49" s="77"/>
      <c r="E49" s="77"/>
      <c r="F49" s="77"/>
      <c r="G49" s="77"/>
      <c r="H49" s="77"/>
      <c r="I49" s="77"/>
      <c r="J49" s="76"/>
      <c r="K49" s="61"/>
      <c r="M49" s="15"/>
    </row>
    <row r="50" spans="1:14" ht="11.25" customHeight="1" x14ac:dyDescent="0.15">
      <c r="A50" s="59"/>
      <c r="B50" s="78"/>
      <c r="C50" s="77"/>
      <c r="D50" s="77"/>
      <c r="E50" s="77"/>
      <c r="F50" s="77"/>
      <c r="G50" s="77"/>
      <c r="H50" s="77"/>
      <c r="I50" s="77"/>
      <c r="J50" s="76"/>
      <c r="K50" s="60"/>
      <c r="M50" s="15"/>
    </row>
    <row r="51" spans="1:14" ht="19.5" customHeight="1" thickBot="1" x14ac:dyDescent="0.2">
      <c r="A51" s="59"/>
      <c r="B51" s="78"/>
      <c r="C51" s="79" t="s">
        <v>78</v>
      </c>
      <c r="D51" s="79"/>
      <c r="E51" s="105"/>
      <c r="F51" s="105"/>
      <c r="G51" s="106"/>
      <c r="H51" s="106"/>
      <c r="I51" s="106"/>
      <c r="J51" s="106"/>
      <c r="K51" s="107"/>
      <c r="M51" s="15"/>
      <c r="N51" s="15"/>
    </row>
    <row r="52" spans="1:14" ht="14.25" x14ac:dyDescent="0.15">
      <c r="A52" s="59"/>
      <c r="B52" s="78"/>
      <c r="C52" s="77"/>
      <c r="D52" s="77"/>
      <c r="E52" s="77"/>
      <c r="F52" s="77"/>
      <c r="G52" s="77"/>
      <c r="H52" s="77"/>
      <c r="I52" s="80"/>
      <c r="J52" s="81"/>
      <c r="K52" s="60"/>
      <c r="M52" s="15"/>
      <c r="N52" s="15"/>
    </row>
    <row r="53" spans="1:14" ht="14.25" x14ac:dyDescent="0.15">
      <c r="A53" s="59"/>
      <c r="B53" s="78"/>
      <c r="C53" s="82" t="s">
        <v>169</v>
      </c>
      <c r="D53" s="82"/>
      <c r="E53" s="83">
        <f ca="1">NOW()</f>
        <v>45809.454128356483</v>
      </c>
      <c r="F53" s="80"/>
      <c r="G53" s="80"/>
      <c r="H53" s="80"/>
      <c r="I53" s="80"/>
      <c r="J53" s="84"/>
      <c r="K53" s="60"/>
      <c r="M53" s="15"/>
      <c r="N53" s="15"/>
    </row>
    <row r="54" spans="1:14" ht="19.5" customHeight="1" x14ac:dyDescent="0.15">
      <c r="A54" s="59"/>
      <c r="B54" s="78"/>
      <c r="C54" s="80"/>
      <c r="D54" s="80"/>
      <c r="E54" s="97" t="s">
        <v>167</v>
      </c>
      <c r="F54" s="97"/>
      <c r="G54" s="97"/>
      <c r="H54" s="97"/>
      <c r="I54" s="98"/>
      <c r="J54" s="98"/>
      <c r="K54" s="62"/>
    </row>
    <row r="55" spans="1:14" ht="12" customHeight="1" x14ac:dyDescent="0.15">
      <c r="A55" s="85"/>
      <c r="B55" s="86"/>
      <c r="C55" s="87"/>
      <c r="D55" s="87"/>
      <c r="E55" s="87"/>
      <c r="F55" s="88"/>
      <c r="G55" s="88"/>
      <c r="H55" s="88"/>
      <c r="I55" s="89"/>
      <c r="J55" s="89"/>
      <c r="K55" s="90"/>
    </row>
    <row r="56" spans="1:14" customFormat="1" x14ac:dyDescent="0.15">
      <c r="J56" s="1"/>
      <c r="K56" s="1"/>
      <c r="L56" s="1"/>
    </row>
    <row r="57" spans="1:14" customFormat="1" x14ac:dyDescent="0.15">
      <c r="J57" s="1"/>
      <c r="K57" s="1"/>
      <c r="L57" s="1"/>
    </row>
    <row r="58" spans="1:14" customFormat="1" x14ac:dyDescent="0.15">
      <c r="J58" s="1"/>
      <c r="K58" s="1"/>
      <c r="L58" s="1"/>
    </row>
    <row r="59" spans="1:14" customFormat="1" x14ac:dyDescent="0.15">
      <c r="J59" s="1"/>
      <c r="K59" s="1"/>
      <c r="L59" s="1"/>
    </row>
    <row r="60" spans="1:14" customFormat="1" x14ac:dyDescent="0.15">
      <c r="J60" s="1"/>
      <c r="K60" s="1"/>
      <c r="L60" s="1"/>
    </row>
    <row r="61" spans="1:14" customFormat="1" x14ac:dyDescent="0.15">
      <c r="J61" s="1"/>
      <c r="K61" s="1"/>
      <c r="L61" s="1"/>
    </row>
    <row r="62" spans="1:14" customFormat="1" x14ac:dyDescent="0.15">
      <c r="J62" s="1"/>
      <c r="K62" s="1"/>
      <c r="L62" s="1"/>
    </row>
  </sheetData>
  <mergeCells count="8">
    <mergeCell ref="E54:H54"/>
    <mergeCell ref="I54:J54"/>
    <mergeCell ref="A1:K1"/>
    <mergeCell ref="E2:H2"/>
    <mergeCell ref="E4:H4"/>
    <mergeCell ref="E51:F51"/>
    <mergeCell ref="K2:K4"/>
    <mergeCell ref="G51:K51"/>
  </mergeCells>
  <phoneticPr fontId="19"/>
  <dataValidations count="3">
    <dataValidation imeMode="halfKatakana" allowBlank="1" showInputMessage="1" showErrorMessage="1" sqref="I7:I46 E7:F46" xr:uid="{00000000-0002-0000-0100-000000000000}"/>
    <dataValidation type="list" allowBlank="1" showInputMessage="1" showErrorMessage="1" sqref="J7:K46" xr:uid="{00000000-0002-0000-0100-000001000000}">
      <formula1>$Q$7:$Q$21</formula1>
    </dataValidation>
    <dataValidation imeMode="halfAlpha" allowBlank="1" showInputMessage="1" showErrorMessage="1" sqref="E4:H4 H7:H46 L51:L53 L2:L3" xr:uid="{00000000-0002-0000-0100-000002000000}"/>
  </dataValidation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Q62"/>
  <sheetViews>
    <sheetView showZeros="0" topLeftCell="B46" workbookViewId="0">
      <selection activeCell="J7" sqref="J7"/>
    </sheetView>
  </sheetViews>
  <sheetFormatPr defaultColWidth="9" defaultRowHeight="13.5" x14ac:dyDescent="0.15"/>
  <cols>
    <col min="1" max="1" width="5.5" style="13" hidden="1" customWidth="1"/>
    <col min="2" max="2" width="5.75" style="13" customWidth="1"/>
    <col min="3" max="3" width="14.25" style="13" customWidth="1"/>
    <col min="4" max="4" width="5.5" style="13" customWidth="1"/>
    <col min="5" max="5" width="14.25" style="13" customWidth="1"/>
    <col min="6" max="7" width="3.5" style="13" customWidth="1"/>
    <col min="8" max="8" width="10" style="13" customWidth="1"/>
    <col min="9" max="9" width="6.125" style="13" customWidth="1"/>
    <col min="10" max="11" width="13.25" style="15" customWidth="1"/>
    <col min="12" max="12" width="7.125" style="15" customWidth="1"/>
    <col min="13" max="16" width="9" style="13"/>
    <col min="17" max="17" width="8.25" style="13" hidden="1" customWidth="1"/>
    <col min="18" max="19" width="9" style="13" customWidth="1"/>
    <col min="20" max="16384" width="9" style="13"/>
  </cols>
  <sheetData>
    <row r="1" spans="1:17" ht="19.5" thickBot="1" x14ac:dyDescent="0.2">
      <c r="A1" s="99" t="s">
        <v>168</v>
      </c>
      <c r="B1" s="99"/>
      <c r="C1" s="99"/>
      <c r="D1" s="99"/>
      <c r="E1" s="99"/>
      <c r="F1" s="99"/>
      <c r="G1" s="99"/>
      <c r="H1" s="99"/>
      <c r="I1" s="99"/>
      <c r="J1" s="99"/>
      <c r="K1" s="99"/>
    </row>
    <row r="2" spans="1:17" s="33" customFormat="1" ht="19.5" thickTop="1" x14ac:dyDescent="0.15">
      <c r="C2" s="34" t="s">
        <v>21</v>
      </c>
      <c r="D2" s="34"/>
      <c r="E2" s="108" t="e">
        <f>VLOOKUP(E4,ＭＣ!A2:E13,3,1)</f>
        <v>#N/A</v>
      </c>
      <c r="F2" s="108"/>
      <c r="G2" s="108"/>
      <c r="H2" s="108"/>
      <c r="K2" s="101" t="s">
        <v>1</v>
      </c>
      <c r="L2" s="36"/>
      <c r="M2" s="36"/>
    </row>
    <row r="3" spans="1:17" s="33" customFormat="1" ht="9" customHeight="1" x14ac:dyDescent="0.15">
      <c r="E3" s="38"/>
      <c r="F3" s="38"/>
      <c r="G3" s="38"/>
      <c r="H3" s="38"/>
      <c r="K3" s="102"/>
      <c r="L3" s="36"/>
      <c r="M3" s="36"/>
    </row>
    <row r="4" spans="1:17" ht="19.5" thickBot="1" x14ac:dyDescent="0.2">
      <c r="C4" s="35" t="s">
        <v>22</v>
      </c>
      <c r="D4" s="35"/>
      <c r="E4" s="109"/>
      <c r="F4" s="109"/>
      <c r="G4" s="109"/>
      <c r="H4" s="109"/>
      <c r="I4" s="16"/>
      <c r="J4" s="17"/>
      <c r="K4" s="103"/>
    </row>
    <row r="5" spans="1:17" ht="21.75" customHeight="1" thickTop="1" x14ac:dyDescent="0.15">
      <c r="B5" s="14"/>
      <c r="C5" s="16"/>
      <c r="D5" s="16"/>
      <c r="E5" s="16"/>
      <c r="F5" s="16"/>
      <c r="G5" s="16"/>
      <c r="H5" s="16"/>
      <c r="I5" s="16"/>
      <c r="J5" s="17"/>
    </row>
    <row r="6" spans="1:17" x14ac:dyDescent="0.15">
      <c r="A6" s="18"/>
      <c r="B6" s="63" t="s">
        <v>2</v>
      </c>
      <c r="C6" s="19" t="s">
        <v>71</v>
      </c>
      <c r="D6" s="19" t="s">
        <v>72</v>
      </c>
      <c r="E6" s="19" t="s">
        <v>23</v>
      </c>
      <c r="F6" s="19" t="s">
        <v>3</v>
      </c>
      <c r="G6" s="19" t="s">
        <v>4</v>
      </c>
      <c r="H6" s="19" t="s">
        <v>5</v>
      </c>
      <c r="I6" s="73" t="s">
        <v>165</v>
      </c>
      <c r="J6" s="20" t="s">
        <v>24</v>
      </c>
      <c r="K6" s="20" t="s">
        <v>25</v>
      </c>
      <c r="L6" s="21"/>
      <c r="M6" s="22" t="s">
        <v>26</v>
      </c>
      <c r="N6" s="22" t="s">
        <v>27</v>
      </c>
    </row>
    <row r="7" spans="1:17" ht="15" customHeight="1" x14ac:dyDescent="0.15">
      <c r="A7" s="19">
        <f>I7</f>
        <v>0</v>
      </c>
      <c r="B7" s="63">
        <f t="shared" ref="B7:B26" si="0">100000000*F7+(I7*100)</f>
        <v>200000000</v>
      </c>
      <c r="C7" s="37"/>
      <c r="D7" s="37"/>
      <c r="E7" s="19"/>
      <c r="F7" s="19">
        <v>2</v>
      </c>
      <c r="G7" s="19">
        <v>6</v>
      </c>
      <c r="H7" s="20">
        <f>$E$4</f>
        <v>0</v>
      </c>
      <c r="I7" s="19"/>
      <c r="J7" s="24"/>
      <c r="K7" s="24"/>
      <c r="M7" s="25" t="str">
        <f>IFERROR(VLOOKUP(J7,種目一覧!$C$20:$D$31,2,FALSE),"")</f>
        <v/>
      </c>
      <c r="N7" s="25" t="str">
        <f>IFERROR(VLOOKUP(K7,種目一覧!$C$20:$D$31,2,FALSE),"")</f>
        <v/>
      </c>
      <c r="Q7" s="13" t="s">
        <v>36</v>
      </c>
    </row>
    <row r="8" spans="1:17" ht="15" customHeight="1" x14ac:dyDescent="0.15">
      <c r="A8" s="19">
        <f t="shared" ref="A8:A46" si="1">I8</f>
        <v>0</v>
      </c>
      <c r="B8" s="63">
        <f t="shared" si="0"/>
        <v>200000000</v>
      </c>
      <c r="C8" s="37"/>
      <c r="D8" s="37"/>
      <c r="E8" s="19"/>
      <c r="F8" s="19">
        <v>2</v>
      </c>
      <c r="G8" s="19">
        <v>6</v>
      </c>
      <c r="H8" s="20">
        <f t="shared" ref="H8:H46" si="2">$E$4</f>
        <v>0</v>
      </c>
      <c r="I8" s="19"/>
      <c r="J8" s="24"/>
      <c r="K8" s="24"/>
      <c r="M8" s="25" t="str">
        <f>IFERROR(VLOOKUP(J8,種目一覧!$C$20:$D$31,2,FALSE),"")</f>
        <v/>
      </c>
      <c r="N8" s="25" t="str">
        <f>IFERROR(VLOOKUP(K8,種目一覧!$C$20:$D$31,2,FALSE),"")</f>
        <v/>
      </c>
      <c r="Q8" s="13" t="s">
        <v>40</v>
      </c>
    </row>
    <row r="9" spans="1:17" ht="15" customHeight="1" x14ac:dyDescent="0.15">
      <c r="A9" s="19">
        <f t="shared" si="1"/>
        <v>0</v>
      </c>
      <c r="B9" s="63">
        <f t="shared" si="0"/>
        <v>200000000</v>
      </c>
      <c r="C9" s="37"/>
      <c r="D9" s="37"/>
      <c r="E9" s="19"/>
      <c r="F9" s="19">
        <v>2</v>
      </c>
      <c r="G9" s="19">
        <v>6</v>
      </c>
      <c r="H9" s="20">
        <f t="shared" si="2"/>
        <v>0</v>
      </c>
      <c r="I9" s="19"/>
      <c r="J9" s="24"/>
      <c r="K9" s="24"/>
      <c r="M9" s="25" t="str">
        <f>IFERROR(VLOOKUP(J9,種目一覧!$C$20:$D$31,2,FALSE),"")</f>
        <v/>
      </c>
      <c r="N9" s="25" t="str">
        <f>IFERROR(VLOOKUP(K9,種目一覧!$C$20:$D$31,2,FALSE),"")</f>
        <v/>
      </c>
      <c r="Q9" s="13" t="s">
        <v>42</v>
      </c>
    </row>
    <row r="10" spans="1:17" ht="15" customHeight="1" x14ac:dyDescent="0.15">
      <c r="A10" s="19">
        <f t="shared" si="1"/>
        <v>0</v>
      </c>
      <c r="B10" s="63">
        <f t="shared" si="0"/>
        <v>200000000</v>
      </c>
      <c r="C10" s="37"/>
      <c r="D10" s="37"/>
      <c r="E10" s="19"/>
      <c r="F10" s="19">
        <v>2</v>
      </c>
      <c r="G10" s="19">
        <v>6</v>
      </c>
      <c r="H10" s="20">
        <f t="shared" si="2"/>
        <v>0</v>
      </c>
      <c r="I10" s="19"/>
      <c r="J10" s="24"/>
      <c r="K10" s="24"/>
      <c r="M10" s="25" t="str">
        <f>IFERROR(VLOOKUP(J10,種目一覧!$C$20:$D$31,2,FALSE),"")</f>
        <v/>
      </c>
      <c r="N10" s="25" t="str">
        <f>IFERROR(VLOOKUP(K10,種目一覧!$C$20:$D$31,2,FALSE),"")</f>
        <v/>
      </c>
      <c r="Q10" s="13" t="s">
        <v>39</v>
      </c>
    </row>
    <row r="11" spans="1:17" ht="15" customHeight="1" x14ac:dyDescent="0.15">
      <c r="A11" s="19">
        <f t="shared" si="1"/>
        <v>0</v>
      </c>
      <c r="B11" s="63">
        <f t="shared" si="0"/>
        <v>200000000</v>
      </c>
      <c r="C11" s="37"/>
      <c r="D11" s="37"/>
      <c r="E11" s="19"/>
      <c r="F11" s="19">
        <v>2</v>
      </c>
      <c r="G11" s="19">
        <v>6</v>
      </c>
      <c r="H11" s="20">
        <f t="shared" si="2"/>
        <v>0</v>
      </c>
      <c r="I11" s="19"/>
      <c r="J11" s="24"/>
      <c r="K11" s="24"/>
      <c r="M11" s="25" t="str">
        <f>IFERROR(VLOOKUP(J11,種目一覧!$C$20:$D$31,2,FALSE),"")</f>
        <v/>
      </c>
      <c r="N11" s="25" t="str">
        <f>IFERROR(VLOOKUP(K11,種目一覧!$C$20:$D$31,2,FALSE),"")</f>
        <v/>
      </c>
      <c r="Q11" s="13" t="s">
        <v>43</v>
      </c>
    </row>
    <row r="12" spans="1:17" ht="15" customHeight="1" x14ac:dyDescent="0.15">
      <c r="A12" s="19">
        <f t="shared" si="1"/>
        <v>0</v>
      </c>
      <c r="B12" s="63">
        <f t="shared" si="0"/>
        <v>200000000</v>
      </c>
      <c r="C12" s="37"/>
      <c r="D12" s="37"/>
      <c r="E12" s="19"/>
      <c r="F12" s="19">
        <v>2</v>
      </c>
      <c r="G12" s="19">
        <v>6</v>
      </c>
      <c r="H12" s="20">
        <f t="shared" si="2"/>
        <v>0</v>
      </c>
      <c r="I12" s="19"/>
      <c r="J12" s="24"/>
      <c r="K12" s="24"/>
      <c r="M12" s="25" t="str">
        <f>IFERROR(VLOOKUP(J12,種目一覧!$C$20:$D$31,2,FALSE),"")</f>
        <v/>
      </c>
      <c r="N12" s="25" t="str">
        <f>IFERROR(VLOOKUP(K12,種目一覧!$C$20:$D$31,2,FALSE),"")</f>
        <v/>
      </c>
      <c r="Q12" s="13" t="s">
        <v>37</v>
      </c>
    </row>
    <row r="13" spans="1:17" ht="15" customHeight="1" x14ac:dyDescent="0.15">
      <c r="A13" s="19">
        <f t="shared" si="1"/>
        <v>0</v>
      </c>
      <c r="B13" s="63">
        <f t="shared" si="0"/>
        <v>200000000</v>
      </c>
      <c r="C13" s="37"/>
      <c r="D13" s="37"/>
      <c r="E13" s="19"/>
      <c r="F13" s="19">
        <v>2</v>
      </c>
      <c r="G13" s="19">
        <v>6</v>
      </c>
      <c r="H13" s="20">
        <f t="shared" si="2"/>
        <v>0</v>
      </c>
      <c r="I13" s="19"/>
      <c r="J13" s="24"/>
      <c r="K13" s="24"/>
      <c r="M13" s="25" t="str">
        <f>IFERROR(VLOOKUP(J13,種目一覧!$C$20:$D$31,2,FALSE),"")</f>
        <v/>
      </c>
      <c r="N13" s="25" t="str">
        <f>IFERROR(VLOOKUP(K13,種目一覧!$C$20:$D$31,2,FALSE),"")</f>
        <v/>
      </c>
      <c r="Q13" s="13" t="s">
        <v>38</v>
      </c>
    </row>
    <row r="14" spans="1:17" ht="15" customHeight="1" x14ac:dyDescent="0.15">
      <c r="A14" s="19">
        <f t="shared" si="1"/>
        <v>0</v>
      </c>
      <c r="B14" s="63">
        <f t="shared" si="0"/>
        <v>200000000</v>
      </c>
      <c r="C14" s="37"/>
      <c r="D14" s="37"/>
      <c r="E14" s="19"/>
      <c r="F14" s="19">
        <v>2</v>
      </c>
      <c r="G14" s="19">
        <v>6</v>
      </c>
      <c r="H14" s="20">
        <f t="shared" si="2"/>
        <v>0</v>
      </c>
      <c r="I14" s="19"/>
      <c r="J14" s="24"/>
      <c r="K14" s="24"/>
      <c r="M14" s="25" t="str">
        <f>IFERROR(VLOOKUP(J14,種目一覧!$C$20:$D$31,2,FALSE),"")</f>
        <v/>
      </c>
      <c r="N14" s="25" t="str">
        <f>IFERROR(VLOOKUP(K14,種目一覧!$C$20:$D$31,2,FALSE),"")</f>
        <v/>
      </c>
      <c r="Q14" s="13" t="s">
        <v>44</v>
      </c>
    </row>
    <row r="15" spans="1:17" ht="15" customHeight="1" x14ac:dyDescent="0.15">
      <c r="A15" s="19">
        <f t="shared" si="1"/>
        <v>0</v>
      </c>
      <c r="B15" s="63">
        <f t="shared" si="0"/>
        <v>200000000</v>
      </c>
      <c r="C15" s="37"/>
      <c r="D15" s="37"/>
      <c r="E15" s="19"/>
      <c r="F15" s="19">
        <v>2</v>
      </c>
      <c r="G15" s="19">
        <v>6</v>
      </c>
      <c r="H15" s="20">
        <f t="shared" si="2"/>
        <v>0</v>
      </c>
      <c r="I15" s="19"/>
      <c r="J15" s="24"/>
      <c r="K15" s="24"/>
      <c r="M15" s="25" t="str">
        <f>IFERROR(VLOOKUP(J15,種目一覧!$C$20:$D$31,2,FALSE),"")</f>
        <v/>
      </c>
      <c r="N15" s="25" t="str">
        <f>IFERROR(VLOOKUP(K15,種目一覧!$C$20:$D$31,2,FALSE),"")</f>
        <v/>
      </c>
      <c r="Q15" s="13" t="s">
        <v>17</v>
      </c>
    </row>
    <row r="16" spans="1:17" ht="15" customHeight="1" x14ac:dyDescent="0.15">
      <c r="A16" s="19">
        <f>I16</f>
        <v>0</v>
      </c>
      <c r="B16" s="63">
        <f t="shared" si="0"/>
        <v>200000000</v>
      </c>
      <c r="C16" s="37"/>
      <c r="D16" s="37"/>
      <c r="E16" s="19"/>
      <c r="F16" s="19">
        <v>2</v>
      </c>
      <c r="G16" s="19">
        <v>6</v>
      </c>
      <c r="H16" s="20">
        <f t="shared" si="2"/>
        <v>0</v>
      </c>
      <c r="I16" s="19"/>
      <c r="J16" s="24"/>
      <c r="K16" s="24"/>
      <c r="M16" s="25" t="str">
        <f>IFERROR(VLOOKUP(J16,種目一覧!$C$20:$D$31,2,FALSE),"")</f>
        <v/>
      </c>
      <c r="N16" s="25" t="str">
        <f>IFERROR(VLOOKUP(K16,種目一覧!$C$20:$D$31,2,FALSE),"")</f>
        <v/>
      </c>
      <c r="Q16" s="13" t="s">
        <v>18</v>
      </c>
    </row>
    <row r="17" spans="1:17" ht="15" customHeight="1" x14ac:dyDescent="0.15">
      <c r="A17" s="19">
        <f t="shared" si="1"/>
        <v>0</v>
      </c>
      <c r="B17" s="63">
        <f t="shared" si="0"/>
        <v>200000000</v>
      </c>
      <c r="C17" s="37"/>
      <c r="D17" s="37"/>
      <c r="E17" s="19"/>
      <c r="F17" s="19">
        <v>2</v>
      </c>
      <c r="G17" s="19">
        <v>6</v>
      </c>
      <c r="H17" s="20">
        <f t="shared" si="2"/>
        <v>0</v>
      </c>
      <c r="I17" s="19"/>
      <c r="J17" s="24"/>
      <c r="K17" s="24"/>
      <c r="M17" s="25" t="str">
        <f>IFERROR(VLOOKUP(J17,種目一覧!$C$20:$D$31,2,FALSE),"")</f>
        <v/>
      </c>
      <c r="N17" s="25" t="str">
        <f>IFERROR(VLOOKUP(K17,種目一覧!$C$20:$D$31,2,FALSE),"")</f>
        <v/>
      </c>
      <c r="Q17" s="13" t="s">
        <v>19</v>
      </c>
    </row>
    <row r="18" spans="1:17" ht="15" customHeight="1" x14ac:dyDescent="0.15">
      <c r="A18" s="19">
        <f t="shared" si="1"/>
        <v>0</v>
      </c>
      <c r="B18" s="63">
        <f t="shared" si="0"/>
        <v>200000000</v>
      </c>
      <c r="C18" s="37"/>
      <c r="D18" s="37"/>
      <c r="E18" s="19"/>
      <c r="F18" s="19">
        <v>2</v>
      </c>
      <c r="G18" s="19">
        <v>6</v>
      </c>
      <c r="H18" s="20">
        <f t="shared" si="2"/>
        <v>0</v>
      </c>
      <c r="I18" s="19"/>
      <c r="J18" s="24"/>
      <c r="K18" s="24"/>
      <c r="M18" s="25" t="str">
        <f>IFERROR(VLOOKUP(J18,種目一覧!$C$20:$D$31,2,FALSE),"")</f>
        <v/>
      </c>
      <c r="N18" s="25" t="str">
        <f>IFERROR(VLOOKUP(K18,種目一覧!$C$20:$D$31,2,FALSE),"")</f>
        <v/>
      </c>
      <c r="Q18" s="13" t="s">
        <v>32</v>
      </c>
    </row>
    <row r="19" spans="1:17" ht="15" customHeight="1" x14ac:dyDescent="0.15">
      <c r="A19" s="19">
        <f t="shared" si="1"/>
        <v>0</v>
      </c>
      <c r="B19" s="63">
        <f t="shared" si="0"/>
        <v>200000000</v>
      </c>
      <c r="C19" s="37"/>
      <c r="D19" s="37"/>
      <c r="E19" s="19"/>
      <c r="F19" s="19">
        <v>2</v>
      </c>
      <c r="G19" s="19">
        <v>6</v>
      </c>
      <c r="H19" s="20">
        <f t="shared" si="2"/>
        <v>0</v>
      </c>
      <c r="I19" s="19"/>
      <c r="J19" s="24"/>
      <c r="K19" s="24"/>
      <c r="M19" s="25" t="str">
        <f>IFERROR(VLOOKUP(J19,種目一覧!$C$20:$D$31,2,FALSE),"")</f>
        <v/>
      </c>
      <c r="N19" s="25" t="str">
        <f>IFERROR(VLOOKUP(K19,種目一覧!$C$20:$D$31,2,FALSE),"")</f>
        <v/>
      </c>
    </row>
    <row r="20" spans="1:17" ht="15" customHeight="1" x14ac:dyDescent="0.15">
      <c r="A20" s="19">
        <f t="shared" si="1"/>
        <v>0</v>
      </c>
      <c r="B20" s="63">
        <f t="shared" si="0"/>
        <v>200000000</v>
      </c>
      <c r="C20" s="37"/>
      <c r="D20" s="37"/>
      <c r="E20" s="19"/>
      <c r="F20" s="19">
        <v>2</v>
      </c>
      <c r="G20" s="19">
        <v>6</v>
      </c>
      <c r="H20" s="20">
        <f t="shared" si="2"/>
        <v>0</v>
      </c>
      <c r="I20" s="19"/>
      <c r="J20" s="24"/>
      <c r="K20" s="24"/>
      <c r="M20" s="25" t="str">
        <f>IFERROR(VLOOKUP(J20,種目一覧!$C$20:$D$31,2,FALSE),"")</f>
        <v/>
      </c>
      <c r="N20" s="25" t="str">
        <f>IFERROR(VLOOKUP(K20,種目一覧!$C$20:$D$31,2,FALSE),"")</f>
        <v/>
      </c>
    </row>
    <row r="21" spans="1:17" ht="15" customHeight="1" x14ac:dyDescent="0.15">
      <c r="A21" s="19">
        <f t="shared" si="1"/>
        <v>0</v>
      </c>
      <c r="B21" s="63">
        <f t="shared" si="0"/>
        <v>200000000</v>
      </c>
      <c r="C21" s="37"/>
      <c r="D21" s="37"/>
      <c r="E21" s="19"/>
      <c r="F21" s="19">
        <v>2</v>
      </c>
      <c r="G21" s="19">
        <v>6</v>
      </c>
      <c r="H21" s="20">
        <f t="shared" si="2"/>
        <v>0</v>
      </c>
      <c r="I21" s="19"/>
      <c r="J21" s="24"/>
      <c r="K21" s="24"/>
      <c r="M21" s="25" t="str">
        <f>IFERROR(VLOOKUP(J21,種目一覧!$C$20:$D$31,2,FALSE),"")</f>
        <v/>
      </c>
      <c r="N21" s="25" t="str">
        <f>IFERROR(VLOOKUP(K21,種目一覧!$C$20:$D$31,2,FALSE),"")</f>
        <v/>
      </c>
    </row>
    <row r="22" spans="1:17" ht="15" customHeight="1" x14ac:dyDescent="0.15">
      <c r="A22" s="19">
        <f t="shared" si="1"/>
        <v>0</v>
      </c>
      <c r="B22" s="63">
        <f t="shared" si="0"/>
        <v>200000000</v>
      </c>
      <c r="C22" s="37"/>
      <c r="D22" s="37"/>
      <c r="E22" s="19"/>
      <c r="F22" s="19">
        <v>2</v>
      </c>
      <c r="G22" s="19">
        <v>6</v>
      </c>
      <c r="H22" s="20">
        <f t="shared" si="2"/>
        <v>0</v>
      </c>
      <c r="I22" s="19"/>
      <c r="J22" s="24"/>
      <c r="K22" s="24"/>
      <c r="M22" s="25" t="str">
        <f>IFERROR(VLOOKUP(J22,種目一覧!$C$20:$D$31,2,FALSE),"")</f>
        <v/>
      </c>
      <c r="N22" s="25" t="str">
        <f>IFERROR(VLOOKUP(K22,種目一覧!$C$20:$D$31,2,FALSE),"")</f>
        <v/>
      </c>
    </row>
    <row r="23" spans="1:17" ht="15" customHeight="1" x14ac:dyDescent="0.15">
      <c r="A23" s="19">
        <f t="shared" si="1"/>
        <v>0</v>
      </c>
      <c r="B23" s="63">
        <f t="shared" si="0"/>
        <v>200000000</v>
      </c>
      <c r="C23" s="37"/>
      <c r="D23" s="37"/>
      <c r="E23" s="19"/>
      <c r="F23" s="19">
        <v>2</v>
      </c>
      <c r="G23" s="19">
        <v>6</v>
      </c>
      <c r="H23" s="20">
        <f t="shared" si="2"/>
        <v>0</v>
      </c>
      <c r="I23" s="19"/>
      <c r="J23" s="24"/>
      <c r="K23" s="24"/>
      <c r="M23" s="25" t="str">
        <f>IFERROR(VLOOKUP(J23,種目一覧!$C$20:$D$31,2,FALSE),"")</f>
        <v/>
      </c>
      <c r="N23" s="25" t="str">
        <f>IFERROR(VLOOKUP(K23,種目一覧!$C$20:$D$31,2,FALSE),"")</f>
        <v/>
      </c>
    </row>
    <row r="24" spans="1:17" ht="15" customHeight="1" x14ac:dyDescent="0.15">
      <c r="A24" s="19">
        <f t="shared" si="1"/>
        <v>0</v>
      </c>
      <c r="B24" s="63">
        <f t="shared" si="0"/>
        <v>200000000</v>
      </c>
      <c r="C24" s="37"/>
      <c r="D24" s="37"/>
      <c r="E24" s="19"/>
      <c r="F24" s="19">
        <v>2</v>
      </c>
      <c r="G24" s="19">
        <v>6</v>
      </c>
      <c r="H24" s="20">
        <f t="shared" si="2"/>
        <v>0</v>
      </c>
      <c r="I24" s="19"/>
      <c r="J24" s="24"/>
      <c r="K24" s="24"/>
      <c r="M24" s="25" t="str">
        <f>IFERROR(VLOOKUP(J24,種目一覧!$C$20:$D$31,2,FALSE),"")</f>
        <v/>
      </c>
      <c r="N24" s="25" t="str">
        <f>IFERROR(VLOOKUP(K24,種目一覧!$C$20:$D$31,2,FALSE),"")</f>
        <v/>
      </c>
    </row>
    <row r="25" spans="1:17" ht="15" customHeight="1" x14ac:dyDescent="0.15">
      <c r="A25" s="19">
        <f t="shared" si="1"/>
        <v>0</v>
      </c>
      <c r="B25" s="63">
        <f t="shared" si="0"/>
        <v>200000000</v>
      </c>
      <c r="C25" s="37"/>
      <c r="D25" s="37"/>
      <c r="E25" s="19"/>
      <c r="F25" s="19">
        <v>2</v>
      </c>
      <c r="G25" s="19">
        <v>6</v>
      </c>
      <c r="H25" s="20">
        <f t="shared" si="2"/>
        <v>0</v>
      </c>
      <c r="I25" s="19"/>
      <c r="J25" s="24"/>
      <c r="K25" s="24"/>
      <c r="M25" s="25" t="str">
        <f>IFERROR(VLOOKUP(J25,種目一覧!$C$20:$D$31,2,FALSE),"")</f>
        <v/>
      </c>
      <c r="N25" s="25" t="str">
        <f>IFERROR(VLOOKUP(K25,種目一覧!$C$20:$D$31,2,FALSE),"")</f>
        <v/>
      </c>
    </row>
    <row r="26" spans="1:17" ht="15" customHeight="1" x14ac:dyDescent="0.15">
      <c r="A26" s="19">
        <f t="shared" si="1"/>
        <v>0</v>
      </c>
      <c r="B26" s="63">
        <f t="shared" si="0"/>
        <v>200000000</v>
      </c>
      <c r="C26" s="37"/>
      <c r="D26" s="37"/>
      <c r="E26" s="19"/>
      <c r="F26" s="19">
        <v>2</v>
      </c>
      <c r="G26" s="19">
        <v>6</v>
      </c>
      <c r="H26" s="20">
        <f t="shared" si="2"/>
        <v>0</v>
      </c>
      <c r="I26" s="19"/>
      <c r="J26" s="24"/>
      <c r="K26" s="24"/>
      <c r="M26" s="25" t="str">
        <f>IFERROR(VLOOKUP(J26,種目一覧!$C$20:$D$31,2,FALSE),"")</f>
        <v/>
      </c>
      <c r="N26" s="25" t="str">
        <f>IFERROR(VLOOKUP(K26,種目一覧!$C$20:$D$31,2,FALSE),"")</f>
        <v/>
      </c>
    </row>
    <row r="27" spans="1:17" ht="15" customHeight="1" x14ac:dyDescent="0.15">
      <c r="A27" s="19">
        <f t="shared" si="1"/>
        <v>0</v>
      </c>
      <c r="B27" s="63">
        <f t="shared" ref="B27:B35" si="3">100000000*F27+(I27*100)</f>
        <v>200000000</v>
      </c>
      <c r="C27" s="37"/>
      <c r="D27" s="37"/>
      <c r="E27" s="19"/>
      <c r="F27" s="19">
        <v>2</v>
      </c>
      <c r="G27" s="19">
        <v>6</v>
      </c>
      <c r="H27" s="20">
        <f t="shared" si="2"/>
        <v>0</v>
      </c>
      <c r="I27" s="19"/>
      <c r="J27" s="24"/>
      <c r="K27" s="24"/>
      <c r="M27" s="25" t="str">
        <f>IFERROR(VLOOKUP(J27,種目一覧!$C$20:$D$31,2,FALSE),"")</f>
        <v/>
      </c>
      <c r="N27" s="25" t="str">
        <f>IFERROR(VLOOKUP(K27,種目一覧!$C$20:$D$31,2,FALSE),"")</f>
        <v/>
      </c>
    </row>
    <row r="28" spans="1:17" ht="15" customHeight="1" x14ac:dyDescent="0.15">
      <c r="A28" s="19">
        <f t="shared" si="1"/>
        <v>0</v>
      </c>
      <c r="B28" s="63">
        <f t="shared" si="3"/>
        <v>200000000</v>
      </c>
      <c r="C28" s="37"/>
      <c r="D28" s="37"/>
      <c r="E28" s="19"/>
      <c r="F28" s="19">
        <v>2</v>
      </c>
      <c r="G28" s="19">
        <v>6</v>
      </c>
      <c r="H28" s="20">
        <f t="shared" si="2"/>
        <v>0</v>
      </c>
      <c r="I28" s="19"/>
      <c r="J28" s="24"/>
      <c r="K28" s="24"/>
      <c r="M28" s="25" t="str">
        <f>IFERROR(VLOOKUP(J28,種目一覧!$C$20:$D$31,2,FALSE),"")</f>
        <v/>
      </c>
      <c r="N28" s="25" t="str">
        <f>IFERROR(VLOOKUP(K28,種目一覧!$C$20:$D$31,2,FALSE),"")</f>
        <v/>
      </c>
    </row>
    <row r="29" spans="1:17" ht="15" customHeight="1" x14ac:dyDescent="0.15">
      <c r="A29" s="19">
        <f t="shared" si="1"/>
        <v>0</v>
      </c>
      <c r="B29" s="63">
        <f t="shared" si="3"/>
        <v>200000000</v>
      </c>
      <c r="C29" s="37"/>
      <c r="D29" s="37"/>
      <c r="E29" s="19"/>
      <c r="F29" s="19">
        <v>2</v>
      </c>
      <c r="G29" s="19">
        <v>6</v>
      </c>
      <c r="H29" s="20">
        <f t="shared" si="2"/>
        <v>0</v>
      </c>
      <c r="I29" s="19"/>
      <c r="J29" s="24"/>
      <c r="K29" s="24"/>
      <c r="M29" s="25" t="str">
        <f>IFERROR(VLOOKUP(J29,種目一覧!$C$20:$D$31,2,FALSE),"")</f>
        <v/>
      </c>
      <c r="N29" s="25" t="str">
        <f>IFERROR(VLOOKUP(K29,種目一覧!$C$20:$D$31,2,FALSE),"")</f>
        <v/>
      </c>
    </row>
    <row r="30" spans="1:17" ht="15" customHeight="1" x14ac:dyDescent="0.15">
      <c r="A30" s="19">
        <f t="shared" si="1"/>
        <v>0</v>
      </c>
      <c r="B30" s="63">
        <f t="shared" si="3"/>
        <v>200000000</v>
      </c>
      <c r="C30" s="37"/>
      <c r="D30" s="37"/>
      <c r="E30" s="19"/>
      <c r="F30" s="19">
        <v>2</v>
      </c>
      <c r="G30" s="19">
        <v>6</v>
      </c>
      <c r="H30" s="20">
        <f t="shared" si="2"/>
        <v>0</v>
      </c>
      <c r="I30" s="19"/>
      <c r="J30" s="24"/>
      <c r="K30" s="24"/>
      <c r="M30" s="25" t="str">
        <f>IFERROR(VLOOKUP(J30,種目一覧!$C$20:$D$31,2,FALSE),"")</f>
        <v/>
      </c>
      <c r="N30" s="25" t="str">
        <f>IFERROR(VLOOKUP(K30,種目一覧!$C$20:$D$31,2,FALSE),"")</f>
        <v/>
      </c>
    </row>
    <row r="31" spans="1:17" ht="15" customHeight="1" x14ac:dyDescent="0.15">
      <c r="A31" s="19">
        <f t="shared" si="1"/>
        <v>0</v>
      </c>
      <c r="B31" s="63">
        <f t="shared" si="3"/>
        <v>200000000</v>
      </c>
      <c r="C31" s="37"/>
      <c r="D31" s="37"/>
      <c r="E31" s="19"/>
      <c r="F31" s="19">
        <v>2</v>
      </c>
      <c r="G31" s="19">
        <v>6</v>
      </c>
      <c r="H31" s="20">
        <f t="shared" si="2"/>
        <v>0</v>
      </c>
      <c r="I31" s="19"/>
      <c r="J31" s="24"/>
      <c r="K31" s="24"/>
      <c r="M31" s="25" t="str">
        <f>IFERROR(VLOOKUP(J31,種目一覧!$C$20:$D$31,2,FALSE),"")</f>
        <v/>
      </c>
      <c r="N31" s="25" t="str">
        <f>IFERROR(VLOOKUP(K31,種目一覧!$C$20:$D$31,2,FALSE),"")</f>
        <v/>
      </c>
    </row>
    <row r="32" spans="1:17" ht="15" customHeight="1" x14ac:dyDescent="0.15">
      <c r="A32" s="19">
        <f t="shared" si="1"/>
        <v>0</v>
      </c>
      <c r="B32" s="63">
        <f t="shared" si="3"/>
        <v>200000000</v>
      </c>
      <c r="C32" s="37"/>
      <c r="D32" s="37"/>
      <c r="E32" s="19"/>
      <c r="F32" s="19">
        <v>2</v>
      </c>
      <c r="G32" s="19">
        <v>6</v>
      </c>
      <c r="H32" s="20">
        <f t="shared" si="2"/>
        <v>0</v>
      </c>
      <c r="I32" s="19"/>
      <c r="J32" s="24"/>
      <c r="K32" s="24"/>
      <c r="M32" s="25" t="str">
        <f>IFERROR(VLOOKUP(J32,種目一覧!$C$20:$D$31,2,FALSE),"")</f>
        <v/>
      </c>
      <c r="N32" s="25" t="str">
        <f>IFERROR(VLOOKUP(K32,種目一覧!$C$20:$D$31,2,FALSE),"")</f>
        <v/>
      </c>
    </row>
    <row r="33" spans="1:14" ht="15" customHeight="1" x14ac:dyDescent="0.15">
      <c r="A33" s="19">
        <f t="shared" si="1"/>
        <v>0</v>
      </c>
      <c r="B33" s="63">
        <f t="shared" si="3"/>
        <v>200000000</v>
      </c>
      <c r="C33" s="37"/>
      <c r="D33" s="37"/>
      <c r="E33" s="19"/>
      <c r="F33" s="19">
        <v>2</v>
      </c>
      <c r="G33" s="19">
        <v>6</v>
      </c>
      <c r="H33" s="20">
        <f t="shared" si="2"/>
        <v>0</v>
      </c>
      <c r="I33" s="19"/>
      <c r="J33" s="24"/>
      <c r="K33" s="24"/>
      <c r="M33" s="25" t="str">
        <f>IFERROR(VLOOKUP(J33,種目一覧!$C$20:$D$31,2,FALSE),"")</f>
        <v/>
      </c>
      <c r="N33" s="25" t="str">
        <f>IFERROR(VLOOKUP(K33,種目一覧!$C$20:$D$31,2,FALSE),"")</f>
        <v/>
      </c>
    </row>
    <row r="34" spans="1:14" ht="15" customHeight="1" x14ac:dyDescent="0.15">
      <c r="A34" s="19">
        <f t="shared" si="1"/>
        <v>0</v>
      </c>
      <c r="B34" s="63">
        <f t="shared" si="3"/>
        <v>200000000</v>
      </c>
      <c r="C34" s="37"/>
      <c r="D34" s="37"/>
      <c r="E34" s="19"/>
      <c r="F34" s="19">
        <v>2</v>
      </c>
      <c r="G34" s="19">
        <v>6</v>
      </c>
      <c r="H34" s="20">
        <f t="shared" si="2"/>
        <v>0</v>
      </c>
      <c r="I34" s="19"/>
      <c r="J34" s="24"/>
      <c r="K34" s="24"/>
      <c r="M34" s="25" t="str">
        <f>IFERROR(VLOOKUP(J34,種目一覧!$C$20:$D$31,2,FALSE),"")</f>
        <v/>
      </c>
      <c r="N34" s="25" t="str">
        <f>IFERROR(VLOOKUP(K34,種目一覧!$C$20:$D$31,2,FALSE),"")</f>
        <v/>
      </c>
    </row>
    <row r="35" spans="1:14" ht="15" customHeight="1" x14ac:dyDescent="0.15">
      <c r="A35" s="19">
        <f t="shared" si="1"/>
        <v>0</v>
      </c>
      <c r="B35" s="63">
        <f t="shared" si="3"/>
        <v>200000000</v>
      </c>
      <c r="C35" s="37"/>
      <c r="D35" s="37"/>
      <c r="E35" s="19"/>
      <c r="F35" s="19">
        <v>2</v>
      </c>
      <c r="G35" s="19">
        <v>6</v>
      </c>
      <c r="H35" s="20">
        <f t="shared" si="2"/>
        <v>0</v>
      </c>
      <c r="I35" s="19"/>
      <c r="J35" s="24"/>
      <c r="K35" s="24"/>
      <c r="M35" s="25" t="str">
        <f>IFERROR(VLOOKUP(J35,種目一覧!$C$20:$D$31,2,FALSE),"")</f>
        <v/>
      </c>
      <c r="N35" s="25" t="str">
        <f>IFERROR(VLOOKUP(K35,種目一覧!$C$20:$D$31,2,FALSE),"")</f>
        <v/>
      </c>
    </row>
    <row r="36" spans="1:14" ht="15" customHeight="1" x14ac:dyDescent="0.15">
      <c r="A36" s="19">
        <f t="shared" si="1"/>
        <v>0</v>
      </c>
      <c r="B36" s="63">
        <f t="shared" ref="B36:B46" si="4">100000000*F36+(I36*100)</f>
        <v>200000000</v>
      </c>
      <c r="C36" s="37"/>
      <c r="D36" s="37"/>
      <c r="E36" s="19"/>
      <c r="F36" s="19">
        <v>2</v>
      </c>
      <c r="G36" s="19">
        <v>6</v>
      </c>
      <c r="H36" s="20">
        <f t="shared" si="2"/>
        <v>0</v>
      </c>
      <c r="I36" s="19"/>
      <c r="J36" s="24"/>
      <c r="K36" s="24"/>
      <c r="M36" s="25" t="str">
        <f>IFERROR(VLOOKUP(J36,種目一覧!$C$20:$D$31,2,FALSE),"")</f>
        <v/>
      </c>
      <c r="N36" s="25" t="str">
        <f>IFERROR(VLOOKUP(K36,種目一覧!$C$20:$D$31,2,FALSE),"")</f>
        <v/>
      </c>
    </row>
    <row r="37" spans="1:14" ht="15" customHeight="1" x14ac:dyDescent="0.15">
      <c r="A37" s="19">
        <f t="shared" si="1"/>
        <v>0</v>
      </c>
      <c r="B37" s="63">
        <f t="shared" si="4"/>
        <v>200000000</v>
      </c>
      <c r="C37" s="37"/>
      <c r="D37" s="37"/>
      <c r="E37" s="19"/>
      <c r="F37" s="19">
        <v>2</v>
      </c>
      <c r="G37" s="19">
        <v>6</v>
      </c>
      <c r="H37" s="20">
        <f t="shared" si="2"/>
        <v>0</v>
      </c>
      <c r="I37" s="19"/>
      <c r="J37" s="24"/>
      <c r="K37" s="24"/>
      <c r="M37" s="25" t="str">
        <f>IFERROR(VLOOKUP(J37,種目一覧!$C$20:$D$31,2,FALSE),"")</f>
        <v/>
      </c>
      <c r="N37" s="25" t="str">
        <f>IFERROR(VLOOKUP(K37,種目一覧!$C$20:$D$31,2,FALSE),"")</f>
        <v/>
      </c>
    </row>
    <row r="38" spans="1:14" ht="15" customHeight="1" x14ac:dyDescent="0.15">
      <c r="A38" s="19">
        <f t="shared" si="1"/>
        <v>0</v>
      </c>
      <c r="B38" s="63">
        <f t="shared" si="4"/>
        <v>200000000</v>
      </c>
      <c r="C38" s="37"/>
      <c r="D38" s="37"/>
      <c r="E38" s="19"/>
      <c r="F38" s="19">
        <v>2</v>
      </c>
      <c r="G38" s="19">
        <v>6</v>
      </c>
      <c r="H38" s="20">
        <f t="shared" si="2"/>
        <v>0</v>
      </c>
      <c r="I38" s="19"/>
      <c r="J38" s="24"/>
      <c r="K38" s="24"/>
      <c r="M38" s="25" t="str">
        <f>IFERROR(VLOOKUP(J38,種目一覧!$C$20:$D$31,2,FALSE),"")</f>
        <v/>
      </c>
      <c r="N38" s="25" t="str">
        <f>IFERROR(VLOOKUP(K38,種目一覧!$C$20:$D$31,2,FALSE),"")</f>
        <v/>
      </c>
    </row>
    <row r="39" spans="1:14" ht="15" customHeight="1" x14ac:dyDescent="0.15">
      <c r="A39" s="19">
        <f t="shared" si="1"/>
        <v>0</v>
      </c>
      <c r="B39" s="63">
        <f t="shared" si="4"/>
        <v>200000000</v>
      </c>
      <c r="C39" s="37"/>
      <c r="D39" s="37"/>
      <c r="E39" s="19"/>
      <c r="F39" s="19">
        <v>2</v>
      </c>
      <c r="G39" s="19">
        <v>6</v>
      </c>
      <c r="H39" s="20">
        <f t="shared" si="2"/>
        <v>0</v>
      </c>
      <c r="I39" s="19"/>
      <c r="J39" s="24"/>
      <c r="K39" s="24"/>
      <c r="M39" s="25" t="str">
        <f>IFERROR(VLOOKUP(J39,種目一覧!$C$20:$D$31,2,FALSE),"")</f>
        <v/>
      </c>
      <c r="N39" s="25" t="str">
        <f>IFERROR(VLOOKUP(K39,種目一覧!$C$20:$D$31,2,FALSE),"")</f>
        <v/>
      </c>
    </row>
    <row r="40" spans="1:14" ht="15" customHeight="1" x14ac:dyDescent="0.15">
      <c r="A40" s="19">
        <f t="shared" si="1"/>
        <v>0</v>
      </c>
      <c r="B40" s="63">
        <f t="shared" si="4"/>
        <v>200000000</v>
      </c>
      <c r="C40" s="37"/>
      <c r="D40" s="37"/>
      <c r="E40" s="19"/>
      <c r="F40" s="19">
        <v>2</v>
      </c>
      <c r="G40" s="19">
        <v>6</v>
      </c>
      <c r="H40" s="20">
        <f t="shared" si="2"/>
        <v>0</v>
      </c>
      <c r="I40" s="19"/>
      <c r="J40" s="24"/>
      <c r="K40" s="24"/>
      <c r="M40" s="25" t="str">
        <f>IFERROR(VLOOKUP(J40,種目一覧!$C$20:$D$31,2,FALSE),"")</f>
        <v/>
      </c>
      <c r="N40" s="25" t="str">
        <f>IFERROR(VLOOKUP(K40,種目一覧!$C$20:$D$31,2,FALSE),"")</f>
        <v/>
      </c>
    </row>
    <row r="41" spans="1:14" ht="15" customHeight="1" x14ac:dyDescent="0.15">
      <c r="A41" s="19">
        <f t="shared" si="1"/>
        <v>0</v>
      </c>
      <c r="B41" s="63">
        <f t="shared" si="4"/>
        <v>200000000</v>
      </c>
      <c r="C41" s="37"/>
      <c r="D41" s="37"/>
      <c r="E41" s="19"/>
      <c r="F41" s="19">
        <v>2</v>
      </c>
      <c r="G41" s="19">
        <v>6</v>
      </c>
      <c r="H41" s="20">
        <f t="shared" si="2"/>
        <v>0</v>
      </c>
      <c r="I41" s="19"/>
      <c r="J41" s="24"/>
      <c r="K41" s="24"/>
      <c r="M41" s="25" t="str">
        <f>IFERROR(VLOOKUP(J41,種目一覧!$C$20:$D$31,2,FALSE),"")</f>
        <v/>
      </c>
      <c r="N41" s="25" t="str">
        <f>IFERROR(VLOOKUP(K41,種目一覧!$C$20:$D$31,2,FALSE),"")</f>
        <v/>
      </c>
    </row>
    <row r="42" spans="1:14" ht="15" customHeight="1" x14ac:dyDescent="0.15">
      <c r="A42" s="19">
        <f t="shared" si="1"/>
        <v>0</v>
      </c>
      <c r="B42" s="63">
        <f t="shared" si="4"/>
        <v>200000000</v>
      </c>
      <c r="C42" s="37"/>
      <c r="D42" s="37"/>
      <c r="E42" s="19"/>
      <c r="F42" s="19">
        <v>2</v>
      </c>
      <c r="G42" s="19">
        <v>6</v>
      </c>
      <c r="H42" s="20">
        <f t="shared" si="2"/>
        <v>0</v>
      </c>
      <c r="I42" s="19"/>
      <c r="J42" s="24"/>
      <c r="K42" s="24"/>
      <c r="M42" s="25" t="str">
        <f>IFERROR(VLOOKUP(J42,種目一覧!$C$20:$D$31,2,FALSE),"")</f>
        <v/>
      </c>
      <c r="N42" s="25" t="str">
        <f>IFERROR(VLOOKUP(K42,種目一覧!$C$20:$D$31,2,FALSE),"")</f>
        <v/>
      </c>
    </row>
    <row r="43" spans="1:14" ht="15" customHeight="1" x14ac:dyDescent="0.15">
      <c r="A43" s="19">
        <f t="shared" si="1"/>
        <v>0</v>
      </c>
      <c r="B43" s="63">
        <f t="shared" si="4"/>
        <v>200000000</v>
      </c>
      <c r="C43" s="37"/>
      <c r="D43" s="37"/>
      <c r="E43" s="19"/>
      <c r="F43" s="19">
        <v>2</v>
      </c>
      <c r="G43" s="19">
        <v>6</v>
      </c>
      <c r="H43" s="20">
        <f t="shared" si="2"/>
        <v>0</v>
      </c>
      <c r="I43" s="19"/>
      <c r="J43" s="24"/>
      <c r="K43" s="24"/>
      <c r="M43" s="25" t="str">
        <f>IFERROR(VLOOKUP(J43,種目一覧!$C$20:$D$31,2,FALSE),"")</f>
        <v/>
      </c>
      <c r="N43" s="25" t="str">
        <f>IFERROR(VLOOKUP(K43,種目一覧!$C$20:$D$31,2,FALSE),"")</f>
        <v/>
      </c>
    </row>
    <row r="44" spans="1:14" ht="15" customHeight="1" x14ac:dyDescent="0.15">
      <c r="A44" s="19">
        <f t="shared" si="1"/>
        <v>0</v>
      </c>
      <c r="B44" s="63">
        <f t="shared" si="4"/>
        <v>200000000</v>
      </c>
      <c r="C44" s="37"/>
      <c r="D44" s="37"/>
      <c r="E44" s="19"/>
      <c r="F44" s="19">
        <v>2</v>
      </c>
      <c r="G44" s="19">
        <v>6</v>
      </c>
      <c r="H44" s="20">
        <f t="shared" si="2"/>
        <v>0</v>
      </c>
      <c r="I44" s="19"/>
      <c r="J44" s="24"/>
      <c r="K44" s="24"/>
      <c r="M44" s="25" t="str">
        <f>IFERROR(VLOOKUP(J44,種目一覧!$C$20:$D$31,2,FALSE),"")</f>
        <v/>
      </c>
      <c r="N44" s="25" t="str">
        <f>IFERROR(VLOOKUP(K44,種目一覧!$C$20:$D$31,2,FALSE),"")</f>
        <v/>
      </c>
    </row>
    <row r="45" spans="1:14" ht="15" customHeight="1" x14ac:dyDescent="0.15">
      <c r="A45" s="19">
        <f t="shared" si="1"/>
        <v>0</v>
      </c>
      <c r="B45" s="63">
        <f t="shared" si="4"/>
        <v>200000000</v>
      </c>
      <c r="C45" s="37"/>
      <c r="D45" s="37"/>
      <c r="E45" s="19"/>
      <c r="F45" s="19">
        <v>2</v>
      </c>
      <c r="G45" s="19">
        <v>6</v>
      </c>
      <c r="H45" s="20">
        <f t="shared" si="2"/>
        <v>0</v>
      </c>
      <c r="I45" s="19"/>
      <c r="J45" s="24"/>
      <c r="K45" s="24"/>
      <c r="M45" s="25" t="str">
        <f>IFERROR(VLOOKUP(J45,種目一覧!$C$20:$D$31,2,FALSE),"")</f>
        <v/>
      </c>
      <c r="N45" s="25" t="str">
        <f>IFERROR(VLOOKUP(K45,種目一覧!$C$20:$D$31,2,FALSE),"")</f>
        <v/>
      </c>
    </row>
    <row r="46" spans="1:14" ht="15" customHeight="1" x14ac:dyDescent="0.15">
      <c r="A46" s="19">
        <f t="shared" si="1"/>
        <v>0</v>
      </c>
      <c r="B46" s="63">
        <f t="shared" si="4"/>
        <v>200000000</v>
      </c>
      <c r="C46" s="37"/>
      <c r="D46" s="37"/>
      <c r="E46" s="19"/>
      <c r="F46" s="19">
        <v>2</v>
      </c>
      <c r="G46" s="19">
        <v>6</v>
      </c>
      <c r="H46" s="20">
        <f t="shared" si="2"/>
        <v>0</v>
      </c>
      <c r="I46" s="19"/>
      <c r="J46" s="24"/>
      <c r="K46" s="24"/>
      <c r="M46" s="25" t="str">
        <f>IFERROR(VLOOKUP(J46,種目一覧!$C$20:$D$31,2,FALSE),"")</f>
        <v/>
      </c>
      <c r="N46" s="25" t="str">
        <f>IFERROR(VLOOKUP(K46,種目一覧!$C$20:$D$31,2,FALSE),"")</f>
        <v/>
      </c>
    </row>
    <row r="47" spans="1:14" ht="21.75" customHeight="1" x14ac:dyDescent="0.15">
      <c r="A47" s="59"/>
      <c r="B47" s="77"/>
      <c r="C47" s="77"/>
      <c r="D47" s="77"/>
      <c r="E47" s="77"/>
      <c r="F47" s="77"/>
      <c r="G47" s="77"/>
      <c r="H47" s="77"/>
      <c r="I47" s="77"/>
      <c r="J47" s="76"/>
      <c r="K47" s="60"/>
      <c r="M47" s="15"/>
    </row>
    <row r="48" spans="1:14" ht="21.75" customHeight="1" x14ac:dyDescent="0.15">
      <c r="A48" s="59"/>
      <c r="B48" s="77"/>
      <c r="C48" s="77"/>
      <c r="D48" s="77"/>
      <c r="E48" s="77"/>
      <c r="F48" s="77"/>
      <c r="G48" s="77"/>
      <c r="H48" s="77"/>
      <c r="I48" s="77"/>
      <c r="J48" s="76"/>
      <c r="K48" s="60"/>
      <c r="M48" s="15"/>
    </row>
    <row r="49" spans="1:14" ht="21.75" customHeight="1" x14ac:dyDescent="0.15">
      <c r="A49" s="59"/>
      <c r="B49" s="77"/>
      <c r="C49" s="77"/>
      <c r="D49" s="77"/>
      <c r="E49" s="77"/>
      <c r="F49" s="77"/>
      <c r="G49" s="77"/>
      <c r="H49" s="77"/>
      <c r="I49" s="77"/>
      <c r="J49" s="76"/>
      <c r="K49" s="61"/>
      <c r="M49" s="15"/>
    </row>
    <row r="50" spans="1:14" ht="11.25" customHeight="1" x14ac:dyDescent="0.15">
      <c r="A50" s="59"/>
      <c r="B50" s="78"/>
      <c r="C50" s="77"/>
      <c r="D50" s="77"/>
      <c r="E50" s="77"/>
      <c r="F50" s="77"/>
      <c r="G50" s="77"/>
      <c r="H50" s="77"/>
      <c r="I50" s="77"/>
      <c r="J50" s="76"/>
      <c r="K50" s="60"/>
      <c r="M50" s="15"/>
    </row>
    <row r="51" spans="1:14" ht="19.5" customHeight="1" thickBot="1" x14ac:dyDescent="0.2">
      <c r="A51" s="59"/>
      <c r="B51" s="78"/>
      <c r="C51" s="79" t="s">
        <v>78</v>
      </c>
      <c r="D51" s="79"/>
      <c r="E51" s="105"/>
      <c r="F51" s="105"/>
      <c r="G51" s="106"/>
      <c r="H51" s="106"/>
      <c r="I51" s="106"/>
      <c r="J51" s="106"/>
      <c r="K51" s="107"/>
      <c r="M51" s="15"/>
      <c r="N51" s="15"/>
    </row>
    <row r="52" spans="1:14" ht="14.25" x14ac:dyDescent="0.15">
      <c r="A52" s="59"/>
      <c r="B52" s="78"/>
      <c r="C52" s="77"/>
      <c r="D52" s="77"/>
      <c r="E52" s="77"/>
      <c r="F52" s="77"/>
      <c r="G52" s="77"/>
      <c r="H52" s="77"/>
      <c r="I52" s="80"/>
      <c r="J52" s="81"/>
      <c r="K52" s="60"/>
      <c r="M52" s="15"/>
      <c r="N52" s="15"/>
    </row>
    <row r="53" spans="1:14" ht="14.25" customHeight="1" x14ac:dyDescent="0.15">
      <c r="A53" s="59"/>
      <c r="B53" s="78"/>
      <c r="C53" s="82" t="s">
        <v>169</v>
      </c>
      <c r="D53" s="82"/>
      <c r="E53" s="83">
        <f ca="1">NOW()</f>
        <v>45809.454128356483</v>
      </c>
      <c r="F53" s="80"/>
      <c r="G53" s="80"/>
      <c r="H53" s="80"/>
      <c r="I53" s="80"/>
      <c r="J53" s="84"/>
      <c r="K53" s="60"/>
      <c r="M53" s="15"/>
      <c r="N53" s="15"/>
    </row>
    <row r="54" spans="1:14" ht="19.5" customHeight="1" x14ac:dyDescent="0.15">
      <c r="A54" s="59"/>
      <c r="B54" s="78"/>
      <c r="C54" s="80"/>
      <c r="D54" s="80"/>
      <c r="E54" s="97" t="s">
        <v>167</v>
      </c>
      <c r="F54" s="97"/>
      <c r="G54" s="97"/>
      <c r="H54" s="97"/>
      <c r="I54" s="98"/>
      <c r="J54" s="98"/>
      <c r="K54" s="62"/>
    </row>
    <row r="55" spans="1:14" ht="12" customHeight="1" x14ac:dyDescent="0.15">
      <c r="A55" s="85"/>
      <c r="B55" s="86"/>
      <c r="C55" s="87"/>
      <c r="D55" s="87"/>
      <c r="E55" s="87"/>
      <c r="F55" s="88"/>
      <c r="G55" s="88"/>
      <c r="H55" s="88"/>
      <c r="I55" s="89"/>
      <c r="J55" s="89"/>
      <c r="K55" s="90"/>
    </row>
    <row r="56" spans="1:14" customFormat="1" x14ac:dyDescent="0.15">
      <c r="J56" s="1"/>
      <c r="K56" s="1"/>
      <c r="L56" s="1"/>
    </row>
    <row r="57" spans="1:14" customFormat="1" x14ac:dyDescent="0.15">
      <c r="J57" s="1"/>
      <c r="K57" s="1"/>
      <c r="L57" s="1"/>
    </row>
    <row r="58" spans="1:14" customFormat="1" x14ac:dyDescent="0.15">
      <c r="J58" s="1"/>
      <c r="K58" s="1"/>
      <c r="L58" s="1"/>
    </row>
    <row r="59" spans="1:14" customFormat="1" x14ac:dyDescent="0.15">
      <c r="J59" s="1"/>
      <c r="K59" s="1"/>
      <c r="L59" s="1"/>
    </row>
    <row r="60" spans="1:14" customFormat="1" x14ac:dyDescent="0.15">
      <c r="J60" s="1"/>
      <c r="K60" s="1"/>
      <c r="L60" s="1"/>
    </row>
    <row r="61" spans="1:14" customFormat="1" x14ac:dyDescent="0.15">
      <c r="J61" s="1"/>
      <c r="K61" s="1"/>
      <c r="L61" s="1"/>
    </row>
    <row r="62" spans="1:14" customFormat="1" x14ac:dyDescent="0.15">
      <c r="J62" s="1"/>
      <c r="K62" s="1"/>
      <c r="L62" s="1"/>
    </row>
  </sheetData>
  <mergeCells count="8">
    <mergeCell ref="A1:K1"/>
    <mergeCell ref="E2:H2"/>
    <mergeCell ref="K2:K4"/>
    <mergeCell ref="E4:H4"/>
    <mergeCell ref="E54:H54"/>
    <mergeCell ref="I54:J54"/>
    <mergeCell ref="E51:F51"/>
    <mergeCell ref="G51:K51"/>
  </mergeCells>
  <phoneticPr fontId="19"/>
  <dataValidations count="3">
    <dataValidation imeMode="halfKatakana" allowBlank="1" showInputMessage="1" showErrorMessage="1" sqref="I7:I46 E7:F46" xr:uid="{00000000-0002-0000-0300-000000000000}"/>
    <dataValidation imeMode="halfAlpha" allowBlank="1" showInputMessage="1" showErrorMessage="1" sqref="E4:H4 H7:H46 L51:L53 L2:L3" xr:uid="{00000000-0002-0000-0300-000001000000}"/>
    <dataValidation type="list" allowBlank="1" showInputMessage="1" showErrorMessage="1" sqref="J7:K46" xr:uid="{00000000-0002-0000-0300-000002000000}">
      <formula1>$Q$7:$Q$18</formula1>
    </dataValidation>
  </dataValidation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FF"/>
  </sheetPr>
  <dimension ref="A1:Q53"/>
  <sheetViews>
    <sheetView showZeros="0" topLeftCell="A7" zoomScaleNormal="100" workbookViewId="0">
      <selection activeCell="B19" sqref="B19"/>
    </sheetView>
  </sheetViews>
  <sheetFormatPr defaultColWidth="9" defaultRowHeight="13.5" x14ac:dyDescent="0.15"/>
  <cols>
    <col min="1" max="1" width="11.625" style="44" customWidth="1"/>
    <col min="2" max="2" width="26.25" style="44" customWidth="1"/>
    <col min="3" max="3" width="7.125" style="44" customWidth="1"/>
    <col min="4" max="8" width="4.25" style="44" customWidth="1"/>
    <col min="9" max="9" width="5.625" style="44" bestFit="1" customWidth="1"/>
    <col min="10" max="10" width="15" style="44" customWidth="1"/>
    <col min="11" max="17" width="8.875" style="44" customWidth="1"/>
    <col min="18" max="16384" width="9" style="44"/>
  </cols>
  <sheetData>
    <row r="1" spans="1:17" s="40" customFormat="1" ht="18" thickBot="1" x14ac:dyDescent="0.2">
      <c r="B1" s="41"/>
      <c r="E1" s="42"/>
    </row>
    <row r="2" spans="1:17" ht="35.1" customHeight="1" x14ac:dyDescent="0.15">
      <c r="A2" s="43" t="s">
        <v>51</v>
      </c>
      <c r="B2" s="110" t="s">
        <v>74</v>
      </c>
      <c r="C2" s="111"/>
      <c r="E2" s="45"/>
      <c r="I2" s="44" t="s">
        <v>52</v>
      </c>
      <c r="J2" s="44" t="s">
        <v>21</v>
      </c>
      <c r="K2" s="44" t="s">
        <v>53</v>
      </c>
      <c r="L2" s="44" t="s">
        <v>70</v>
      </c>
      <c r="M2" s="44" t="s">
        <v>54</v>
      </c>
      <c r="N2" s="44" t="s">
        <v>55</v>
      </c>
      <c r="O2" s="44" t="s">
        <v>56</v>
      </c>
      <c r="P2" s="44" t="s">
        <v>57</v>
      </c>
      <c r="Q2" s="44" t="s">
        <v>58</v>
      </c>
    </row>
    <row r="3" spans="1:17" ht="35.1" customHeight="1" x14ac:dyDescent="0.15">
      <c r="A3" s="46" t="s">
        <v>59</v>
      </c>
      <c r="B3" s="114" t="e">
        <f>VLOOKUP(B4,ＭＣ!A2:E13,4,1)</f>
        <v>#N/A</v>
      </c>
      <c r="C3" s="115"/>
      <c r="E3" s="47"/>
      <c r="F3" s="48"/>
      <c r="G3" s="48"/>
      <c r="H3" s="48"/>
      <c r="I3" s="91" t="s">
        <v>60</v>
      </c>
      <c r="J3" s="92" t="e">
        <f>$B$3</f>
        <v>#N/A</v>
      </c>
      <c r="K3" s="93">
        <f>$B$4</f>
        <v>0</v>
      </c>
      <c r="L3" s="92" t="str">
        <f>$A$6&amp;"*"</f>
        <v>*</v>
      </c>
      <c r="M3" s="92" t="str">
        <f>$A$7&amp;"*"</f>
        <v>*</v>
      </c>
      <c r="N3" s="92" t="str">
        <f>$A$8&amp;"*"</f>
        <v>*</v>
      </c>
      <c r="O3" s="92" t="str">
        <f>$A$9&amp;"*"</f>
        <v>*</v>
      </c>
      <c r="P3" s="92" t="str">
        <f>$A$10&amp;"*"</f>
        <v>*</v>
      </c>
      <c r="Q3" s="92" t="str">
        <f>$A$11&amp;"*"</f>
        <v>*</v>
      </c>
    </row>
    <row r="4" spans="1:17" ht="35.1" customHeight="1" x14ac:dyDescent="0.15">
      <c r="A4" s="46" t="s">
        <v>53</v>
      </c>
      <c r="B4" s="112">
        <f>男子01!E4</f>
        <v>0</v>
      </c>
      <c r="C4" s="113"/>
      <c r="E4" s="47"/>
      <c r="F4" s="48"/>
      <c r="G4" s="48"/>
      <c r="H4" s="48"/>
      <c r="I4" s="91" t="s">
        <v>61</v>
      </c>
      <c r="J4" s="92" t="e">
        <f>$B$16</f>
        <v>#N/A</v>
      </c>
      <c r="K4" s="93">
        <f>$B$17</f>
        <v>0</v>
      </c>
      <c r="L4" s="92" t="str">
        <f>$A$19&amp;"*"</f>
        <v>*</v>
      </c>
      <c r="M4" s="92" t="str">
        <f>$A$20&amp;"*"</f>
        <v>*</v>
      </c>
      <c r="N4" s="92" t="str">
        <f>$A$21&amp;"*"</f>
        <v>*</v>
      </c>
      <c r="O4" s="92" t="str">
        <f>$A$22&amp;"*"</f>
        <v>*</v>
      </c>
      <c r="P4" s="92" t="str">
        <f>$A$23&amp;"*"</f>
        <v>*</v>
      </c>
      <c r="Q4" s="92" t="str">
        <f>$A$24&amp;"*"</f>
        <v>*</v>
      </c>
    </row>
    <row r="5" spans="1:17" ht="35.1" customHeight="1" x14ac:dyDescent="0.15">
      <c r="A5" s="46" t="s">
        <v>67</v>
      </c>
      <c r="B5" s="52" t="s">
        <v>68</v>
      </c>
      <c r="C5" s="53" t="s">
        <v>69</v>
      </c>
      <c r="E5" s="45"/>
      <c r="J5" s="44" t="s">
        <v>62</v>
      </c>
    </row>
    <row r="6" spans="1:17" ht="35.1" customHeight="1" x14ac:dyDescent="0.15">
      <c r="A6" s="54"/>
      <c r="B6" s="55">
        <f>VLOOKUP(A6,男子01!$A$7:$I$46,3,0)</f>
        <v>0</v>
      </c>
      <c r="C6" s="56">
        <f>VLOOKUP(A6,男子01!$A$7:$I$46,4,0)</f>
        <v>0</v>
      </c>
      <c r="E6" s="45"/>
    </row>
    <row r="7" spans="1:17" ht="35.1" customHeight="1" x14ac:dyDescent="0.15">
      <c r="A7" s="54"/>
      <c r="B7" s="55">
        <f>VLOOKUP(A7,男子01!$A$7:$I$46,3,0)</f>
        <v>0</v>
      </c>
      <c r="C7" s="56"/>
      <c r="E7" s="45"/>
    </row>
    <row r="8" spans="1:17" ht="35.1" customHeight="1" x14ac:dyDescent="0.15">
      <c r="A8" s="54"/>
      <c r="B8" s="55">
        <f>VLOOKUP(A8,男子01!$A$7:$I$46,3,0)</f>
        <v>0</v>
      </c>
      <c r="C8" s="56"/>
      <c r="E8" s="45"/>
    </row>
    <row r="9" spans="1:17" ht="35.1" customHeight="1" x14ac:dyDescent="0.15">
      <c r="A9" s="54"/>
      <c r="B9" s="55">
        <f>VLOOKUP(A9,男子01!$A$7:$I$46,3,0)</f>
        <v>0</v>
      </c>
      <c r="C9" s="56"/>
      <c r="E9" s="45"/>
    </row>
    <row r="10" spans="1:17" ht="35.1" customHeight="1" x14ac:dyDescent="0.15">
      <c r="A10" s="54"/>
      <c r="B10" s="55">
        <f>VLOOKUP(A10,男子01!$A$7:$I$46,3,0)</f>
        <v>0</v>
      </c>
      <c r="C10" s="56"/>
      <c r="E10" s="45"/>
    </row>
    <row r="11" spans="1:17" ht="35.1" customHeight="1" thickBot="1" x14ac:dyDescent="0.2">
      <c r="A11" s="94"/>
      <c r="B11" s="95">
        <f>VLOOKUP(A11,男子01!$A$7:$I$46,3,0)</f>
        <v>0</v>
      </c>
      <c r="C11" s="96"/>
      <c r="E11" s="45"/>
    </row>
    <row r="12" spans="1:17" ht="39.75" customHeight="1" x14ac:dyDescent="0.15">
      <c r="A12" s="75"/>
      <c r="B12" s="75"/>
      <c r="E12" s="45"/>
    </row>
    <row r="13" spans="1:17" ht="30" customHeight="1" x14ac:dyDescent="0.15">
      <c r="A13" s="50"/>
      <c r="B13" s="50"/>
      <c r="C13" s="50"/>
      <c r="D13" s="50"/>
      <c r="E13" s="51"/>
    </row>
    <row r="14" spans="1:17" s="40" customFormat="1" ht="18" thickBot="1" x14ac:dyDescent="0.2">
      <c r="B14" s="41"/>
      <c r="E14" s="42"/>
    </row>
    <row r="15" spans="1:17" ht="35.1" customHeight="1" x14ac:dyDescent="0.15">
      <c r="A15" s="43" t="s">
        <v>51</v>
      </c>
      <c r="B15" s="110" t="s">
        <v>75</v>
      </c>
      <c r="C15" s="111"/>
      <c r="E15" s="45"/>
    </row>
    <row r="16" spans="1:17" ht="35.1" customHeight="1" x14ac:dyDescent="0.15">
      <c r="A16" s="46" t="s">
        <v>59</v>
      </c>
      <c r="B16" s="116" t="e">
        <f>VLOOKUP(B17,ＭＣ!A2:E13,4,1)</f>
        <v>#N/A</v>
      </c>
      <c r="C16" s="113"/>
      <c r="E16" s="45"/>
    </row>
    <row r="17" spans="1:5" ht="35.1" customHeight="1" x14ac:dyDescent="0.15">
      <c r="A17" s="46" t="s">
        <v>53</v>
      </c>
      <c r="B17" s="112">
        <f>男子01!E4</f>
        <v>0</v>
      </c>
      <c r="C17" s="113"/>
      <c r="E17" s="45"/>
    </row>
    <row r="18" spans="1:5" ht="35.1" customHeight="1" x14ac:dyDescent="0.15">
      <c r="A18" s="46" t="s">
        <v>67</v>
      </c>
      <c r="B18" s="52" t="s">
        <v>68</v>
      </c>
      <c r="C18" s="53"/>
      <c r="E18" s="45"/>
    </row>
    <row r="19" spans="1:5" ht="35.1" customHeight="1" x14ac:dyDescent="0.15">
      <c r="A19" s="54"/>
      <c r="B19" s="55">
        <f>VLOOKUP(A19,男子01!$A$7:$I$46,3,0)</f>
        <v>0</v>
      </c>
      <c r="C19" s="56"/>
      <c r="E19" s="45"/>
    </row>
    <row r="20" spans="1:5" ht="35.1" customHeight="1" x14ac:dyDescent="0.15">
      <c r="A20" s="54"/>
      <c r="B20" s="55">
        <f>VLOOKUP(A20,男子01!$A$7:$I$46,3,0)</f>
        <v>0</v>
      </c>
      <c r="C20" s="56"/>
      <c r="E20" s="45"/>
    </row>
    <row r="21" spans="1:5" ht="35.1" customHeight="1" x14ac:dyDescent="0.15">
      <c r="A21" s="54"/>
      <c r="B21" s="55">
        <f>VLOOKUP(A21,男子01!$A$7:$I$46,3,0)</f>
        <v>0</v>
      </c>
      <c r="C21" s="56"/>
      <c r="E21" s="45"/>
    </row>
    <row r="22" spans="1:5" ht="35.1" customHeight="1" x14ac:dyDescent="0.15">
      <c r="A22" s="54"/>
      <c r="B22" s="55">
        <f>VLOOKUP(A22,男子01!$A$7:$I$46,3,0)</f>
        <v>0</v>
      </c>
      <c r="C22" s="56">
        <f>VLOOKUP(A22,男子01!$A$7:$I$46,4,0)</f>
        <v>0</v>
      </c>
      <c r="E22" s="45"/>
    </row>
    <row r="23" spans="1:5" ht="35.1" customHeight="1" x14ac:dyDescent="0.15">
      <c r="A23" s="54"/>
      <c r="B23" s="55">
        <f>VLOOKUP(A23,男子01!$A$7:$I$46,3,0)</f>
        <v>0</v>
      </c>
      <c r="C23" s="56">
        <f>VLOOKUP(A23,男子01!$A$7:$I$46,4,0)</f>
        <v>0</v>
      </c>
      <c r="E23" s="45"/>
    </row>
    <row r="24" spans="1:5" ht="35.1" customHeight="1" thickBot="1" x14ac:dyDescent="0.2">
      <c r="A24" s="94"/>
      <c r="B24" s="95">
        <f>VLOOKUP(A24,男子01!$A$7:$I$46,3,0)</f>
        <v>0</v>
      </c>
      <c r="C24" s="96">
        <f>VLOOKUP(A24,男子01!$A$7:$I$46,4,0)</f>
        <v>0</v>
      </c>
      <c r="E24" s="45"/>
    </row>
    <row r="53" spans="3:3" x14ac:dyDescent="0.15">
      <c r="C53" s="44" t="s">
        <v>169</v>
      </c>
    </row>
  </sheetData>
  <mergeCells count="6">
    <mergeCell ref="B2:C2"/>
    <mergeCell ref="B4:C4"/>
    <mergeCell ref="B15:C15"/>
    <mergeCell ref="B17:C17"/>
    <mergeCell ref="B3:C3"/>
    <mergeCell ref="B16:C16"/>
  </mergeCells>
  <phoneticPr fontId="19"/>
  <conditionalFormatting sqref="B3:C3 B4">
    <cfRule type="cellIs" dxfId="3" priority="4" stopIfTrue="1" operator="equal">
      <formula>0</formula>
    </cfRule>
  </conditionalFormatting>
  <conditionalFormatting sqref="B16:C16 B17">
    <cfRule type="cellIs" dxfId="2" priority="1" stopIfTrue="1" operator="equal">
      <formula>0</formula>
    </cfRule>
  </conditionalFormatting>
  <dataValidations count="1">
    <dataValidation imeMode="halfAlpha" allowBlank="1" showInputMessage="1" showErrorMessage="1" sqref="B17 B4" xr:uid="{00000000-0002-0000-0500-000000000000}"/>
  </dataValidations>
  <pageMargins left="0.70866141732283472" right="0.70866141732283472" top="0.74803149606299213" bottom="0.74803149606299213" header="0.31496062992125984" footer="0.31496062992125984"/>
  <pageSetup paperSize="9" orientation="portrait" errors="blank"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Q53"/>
  <sheetViews>
    <sheetView showZeros="0" tabSelected="1" zoomScaleNormal="100" workbookViewId="0">
      <selection activeCell="B7" sqref="B7"/>
    </sheetView>
  </sheetViews>
  <sheetFormatPr defaultColWidth="9" defaultRowHeight="13.5" x14ac:dyDescent="0.15"/>
  <cols>
    <col min="1" max="1" width="11.625" style="44" customWidth="1"/>
    <col min="2" max="2" width="26.25" style="44" customWidth="1"/>
    <col min="3" max="3" width="7.125" style="44" customWidth="1"/>
    <col min="4" max="8" width="4.25" style="44" customWidth="1"/>
    <col min="9" max="9" width="5.625" style="44" bestFit="1" customWidth="1"/>
    <col min="10" max="10" width="15" style="44" customWidth="1"/>
    <col min="11" max="17" width="8.875" style="44" customWidth="1"/>
    <col min="18" max="16384" width="9" style="44"/>
  </cols>
  <sheetData>
    <row r="1" spans="1:17" s="40" customFormat="1" ht="18" thickBot="1" x14ac:dyDescent="0.2">
      <c r="B1" s="41"/>
      <c r="E1" s="42"/>
    </row>
    <row r="2" spans="1:17" ht="35.1" customHeight="1" x14ac:dyDescent="0.15">
      <c r="A2" s="43" t="s">
        <v>51</v>
      </c>
      <c r="B2" s="110" t="s">
        <v>76</v>
      </c>
      <c r="C2" s="111"/>
      <c r="E2" s="45"/>
      <c r="I2" s="44" t="s">
        <v>52</v>
      </c>
      <c r="J2" s="44" t="s">
        <v>63</v>
      </c>
      <c r="K2" s="44" t="s">
        <v>5</v>
      </c>
      <c r="L2" s="44" t="s">
        <v>64</v>
      </c>
      <c r="M2" s="44" t="s">
        <v>54</v>
      </c>
      <c r="N2" s="44" t="s">
        <v>55</v>
      </c>
      <c r="O2" s="44" t="s">
        <v>56</v>
      </c>
      <c r="P2" s="44" t="s">
        <v>57</v>
      </c>
      <c r="Q2" s="44" t="s">
        <v>58</v>
      </c>
    </row>
    <row r="3" spans="1:17" ht="35.1" customHeight="1" x14ac:dyDescent="0.15">
      <c r="A3" s="46" t="s">
        <v>59</v>
      </c>
      <c r="B3" s="116" t="e">
        <f>VLOOKUP(B4,ＭＣ!A2:E13,4,1)</f>
        <v>#N/A</v>
      </c>
      <c r="C3" s="113"/>
      <c r="E3" s="45"/>
      <c r="I3" s="91" t="s">
        <v>65</v>
      </c>
      <c r="J3" s="92" t="e">
        <f>$B$3</f>
        <v>#N/A</v>
      </c>
      <c r="K3" s="92">
        <f>$B$4</f>
        <v>0</v>
      </c>
      <c r="L3" s="92" t="str">
        <f>$A$6&amp;"*"</f>
        <v>*</v>
      </c>
      <c r="M3" s="92" t="str">
        <f>$A$7&amp;"*"</f>
        <v>*</v>
      </c>
      <c r="N3" s="92" t="str">
        <f>$A$8&amp;"*"</f>
        <v>*</v>
      </c>
      <c r="O3" s="92" t="str">
        <f>$A$9&amp;"*"</f>
        <v>*</v>
      </c>
      <c r="P3" s="92" t="str">
        <f>$A$10&amp;"*"</f>
        <v>*</v>
      </c>
      <c r="Q3" s="92" t="str">
        <f>$A$11&amp;"*"</f>
        <v>*</v>
      </c>
    </row>
    <row r="4" spans="1:17" ht="35.1" customHeight="1" x14ac:dyDescent="0.15">
      <c r="A4" s="46" t="s">
        <v>53</v>
      </c>
      <c r="B4" s="112">
        <f>女子01!E4</f>
        <v>0</v>
      </c>
      <c r="C4" s="113"/>
      <c r="E4" s="45"/>
      <c r="I4" s="91" t="s">
        <v>66</v>
      </c>
      <c r="J4" s="92" t="e">
        <f>$B$16</f>
        <v>#N/A</v>
      </c>
      <c r="K4" s="92">
        <f>$B$17</f>
        <v>0</v>
      </c>
      <c r="L4" s="92" t="str">
        <f>$A$19&amp;"*"</f>
        <v>*</v>
      </c>
      <c r="M4" s="92" t="str">
        <f>$A$20&amp;"*"</f>
        <v>*</v>
      </c>
      <c r="N4" s="92" t="str">
        <f>$A$21&amp;"*"</f>
        <v>*</v>
      </c>
      <c r="O4" s="92" t="str">
        <f>$A$22&amp;"*"</f>
        <v>*</v>
      </c>
      <c r="P4" s="92" t="str">
        <f>$A$23&amp;"*"</f>
        <v>*</v>
      </c>
      <c r="Q4" s="92" t="str">
        <f>$A$24&amp;"*"</f>
        <v>*</v>
      </c>
    </row>
    <row r="5" spans="1:17" ht="35.1" customHeight="1" x14ac:dyDescent="0.15">
      <c r="A5" s="46" t="s">
        <v>67</v>
      </c>
      <c r="B5" s="52" t="s">
        <v>68</v>
      </c>
      <c r="C5" s="53" t="s">
        <v>69</v>
      </c>
      <c r="E5" s="45"/>
      <c r="J5" s="44" t="s">
        <v>62</v>
      </c>
    </row>
    <row r="6" spans="1:17" ht="35.1" customHeight="1" x14ac:dyDescent="0.15">
      <c r="A6" s="54"/>
      <c r="B6" s="55">
        <f>VLOOKUP(A6,女子01!$A$7:$I$46,3,0)</f>
        <v>0</v>
      </c>
      <c r="C6" s="56">
        <f>VLOOKUP(A6,女子01!$A$7:$I$46,4,0)</f>
        <v>0</v>
      </c>
      <c r="E6" s="45"/>
    </row>
    <row r="7" spans="1:17" ht="35.1" customHeight="1" x14ac:dyDescent="0.15">
      <c r="A7" s="54"/>
      <c r="B7" s="55">
        <f>VLOOKUP(A7,女子01!$A$7:$I$46,3,0)</f>
        <v>0</v>
      </c>
      <c r="C7" s="56"/>
      <c r="E7" s="45"/>
    </row>
    <row r="8" spans="1:17" ht="35.1" customHeight="1" x14ac:dyDescent="0.15">
      <c r="A8" s="54"/>
      <c r="B8" s="55">
        <f>VLOOKUP(A8,女子01!$A$7:$I$46,3,0)</f>
        <v>0</v>
      </c>
      <c r="C8" s="56"/>
      <c r="E8" s="45"/>
    </row>
    <row r="9" spans="1:17" ht="35.1" customHeight="1" x14ac:dyDescent="0.15">
      <c r="A9" s="54"/>
      <c r="B9" s="55">
        <f>VLOOKUP(A9,女子01!$A$7:$I$46,3,0)</f>
        <v>0</v>
      </c>
      <c r="C9" s="56"/>
      <c r="E9" s="45"/>
    </row>
    <row r="10" spans="1:17" ht="35.1" customHeight="1" x14ac:dyDescent="0.15">
      <c r="A10" s="54"/>
      <c r="B10" s="55">
        <f>VLOOKUP(A10,女子01!$A$7:$I$46,3,0)</f>
        <v>0</v>
      </c>
      <c r="C10" s="56"/>
      <c r="E10" s="45"/>
    </row>
    <row r="11" spans="1:17" ht="35.1" customHeight="1" thickBot="1" x14ac:dyDescent="0.2">
      <c r="A11" s="94"/>
      <c r="B11" s="95">
        <f>VLOOKUP(A11,女子01!$A$7:$I$46,3,0)</f>
        <v>0</v>
      </c>
      <c r="C11" s="96"/>
      <c r="E11" s="45"/>
    </row>
    <row r="12" spans="1:17" ht="39.75" customHeight="1" x14ac:dyDescent="0.15">
      <c r="A12" s="49"/>
      <c r="B12" s="49"/>
      <c r="E12" s="45"/>
    </row>
    <row r="13" spans="1:17" ht="30" customHeight="1" x14ac:dyDescent="0.15">
      <c r="A13" s="50"/>
      <c r="B13" s="50"/>
      <c r="C13" s="50"/>
      <c r="D13" s="50"/>
      <c r="E13" s="51"/>
    </row>
    <row r="14" spans="1:17" s="40" customFormat="1" ht="18" thickBot="1" x14ac:dyDescent="0.2">
      <c r="B14" s="41"/>
      <c r="E14" s="42"/>
    </row>
    <row r="15" spans="1:17" ht="35.1" customHeight="1" x14ac:dyDescent="0.15">
      <c r="A15" s="43" t="s">
        <v>51</v>
      </c>
      <c r="B15" s="110" t="s">
        <v>77</v>
      </c>
      <c r="C15" s="111"/>
      <c r="E15" s="45"/>
    </row>
    <row r="16" spans="1:17" ht="35.1" customHeight="1" x14ac:dyDescent="0.15">
      <c r="A16" s="46" t="s">
        <v>59</v>
      </c>
      <c r="B16" s="116" t="e">
        <f>VLOOKUP(B17,ＭＣ!A2:E13,4,1)</f>
        <v>#N/A</v>
      </c>
      <c r="C16" s="113"/>
      <c r="E16" s="45"/>
    </row>
    <row r="17" spans="1:5" ht="35.1" customHeight="1" x14ac:dyDescent="0.15">
      <c r="A17" s="46" t="s">
        <v>53</v>
      </c>
      <c r="B17" s="112">
        <f>女子01!E4</f>
        <v>0</v>
      </c>
      <c r="C17" s="113"/>
      <c r="E17" s="45"/>
    </row>
    <row r="18" spans="1:5" ht="35.1" customHeight="1" x14ac:dyDescent="0.15">
      <c r="A18" s="46" t="s">
        <v>67</v>
      </c>
      <c r="B18" s="52" t="s">
        <v>68</v>
      </c>
      <c r="C18" s="53"/>
      <c r="E18" s="45"/>
    </row>
    <row r="19" spans="1:5" ht="35.1" customHeight="1" x14ac:dyDescent="0.15">
      <c r="A19" s="54"/>
      <c r="B19" s="55">
        <f>VLOOKUP(A19,女子01!$A$7:$I$46,3,0)</f>
        <v>0</v>
      </c>
      <c r="C19" s="56"/>
      <c r="E19" s="45"/>
    </row>
    <row r="20" spans="1:5" ht="35.1" customHeight="1" x14ac:dyDescent="0.15">
      <c r="A20" s="54"/>
      <c r="B20" s="55">
        <f>VLOOKUP(A20,女子01!$A$7:$I$46,3,0)</f>
        <v>0</v>
      </c>
      <c r="C20" s="56"/>
      <c r="E20" s="45"/>
    </row>
    <row r="21" spans="1:5" ht="35.1" customHeight="1" x14ac:dyDescent="0.15">
      <c r="A21" s="54"/>
      <c r="B21" s="55">
        <f>VLOOKUP(A21,女子01!$A$7:$I$46,3,0)</f>
        <v>0</v>
      </c>
      <c r="C21" s="56"/>
      <c r="E21" s="45"/>
    </row>
    <row r="22" spans="1:5" ht="35.1" customHeight="1" x14ac:dyDescent="0.15">
      <c r="A22" s="54"/>
      <c r="B22" s="55">
        <f>VLOOKUP(A22,女子01!$A$7:$I$46,3,0)</f>
        <v>0</v>
      </c>
      <c r="C22" s="56">
        <f>VLOOKUP(A22,女子01!$A$7:$I$46,4,0)</f>
        <v>0</v>
      </c>
      <c r="E22" s="45"/>
    </row>
    <row r="23" spans="1:5" ht="35.1" customHeight="1" x14ac:dyDescent="0.15">
      <c r="A23" s="54"/>
      <c r="B23" s="55">
        <f>VLOOKUP(A23,女子01!$A$7:$I$46,3,0)</f>
        <v>0</v>
      </c>
      <c r="C23" s="56">
        <f>VLOOKUP(A23,女子01!$A$7:$I$46,4,0)</f>
        <v>0</v>
      </c>
      <c r="E23" s="45"/>
    </row>
    <row r="24" spans="1:5" ht="35.1" customHeight="1" thickBot="1" x14ac:dyDescent="0.2">
      <c r="A24" s="94"/>
      <c r="B24" s="95">
        <f>VLOOKUP(A24,女子01!$A$7:$I$46,3,0)</f>
        <v>0</v>
      </c>
      <c r="C24" s="96">
        <f>VLOOKUP(A24,女子01!$A$7:$I$46,4,0)</f>
        <v>0</v>
      </c>
      <c r="E24" s="45"/>
    </row>
    <row r="53" spans="3:3" x14ac:dyDescent="0.15">
      <c r="C53" s="44" t="s">
        <v>169</v>
      </c>
    </row>
  </sheetData>
  <mergeCells count="6">
    <mergeCell ref="B2:C2"/>
    <mergeCell ref="B4:C4"/>
    <mergeCell ref="B15:C15"/>
    <mergeCell ref="B17:C17"/>
    <mergeCell ref="B3:C3"/>
    <mergeCell ref="B16:C16"/>
  </mergeCells>
  <phoneticPr fontId="19"/>
  <conditionalFormatting sqref="B16:C16 B17">
    <cfRule type="cellIs" dxfId="1" priority="1" stopIfTrue="1" operator="equal">
      <formula>0</formula>
    </cfRule>
  </conditionalFormatting>
  <conditionalFormatting sqref="B3:C3 B4">
    <cfRule type="cellIs" dxfId="0" priority="2" stopIfTrue="1" operator="equal">
      <formula>0</formula>
    </cfRule>
  </conditionalFormatting>
  <dataValidations count="1">
    <dataValidation imeMode="halfAlpha" allowBlank="1" showInputMessage="1" showErrorMessage="1" sqref="B4 B17" xr:uid="{00000000-0002-0000-0600-000000000000}"/>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6"/>
  <sheetViews>
    <sheetView topLeftCell="A4" workbookViewId="0">
      <selection activeCell="J8" sqref="J8"/>
    </sheetView>
  </sheetViews>
  <sheetFormatPr defaultColWidth="8.875" defaultRowHeight="13.5" x14ac:dyDescent="0.15"/>
  <cols>
    <col min="1" max="1" width="7.25" style="29" customWidth="1"/>
    <col min="2" max="2" width="13.875" style="30" customWidth="1"/>
    <col min="3" max="3" width="27.25" style="30" customWidth="1"/>
    <col min="4" max="4" width="10.625" style="30" customWidth="1"/>
    <col min="5" max="5" width="4.375" style="28" customWidth="1"/>
    <col min="6" max="16384" width="8.875" style="30"/>
  </cols>
  <sheetData>
    <row r="1" spans="1:5" s="26" customFormat="1" x14ac:dyDescent="0.15">
      <c r="A1" s="28" t="s">
        <v>2</v>
      </c>
      <c r="B1" s="26" t="s">
        <v>126</v>
      </c>
      <c r="C1" s="26" t="s">
        <v>127</v>
      </c>
      <c r="D1" s="26" t="s">
        <v>128</v>
      </c>
      <c r="E1" s="28" t="s">
        <v>4</v>
      </c>
    </row>
    <row r="2" spans="1:5" x14ac:dyDescent="0.15">
      <c r="A2" s="29" t="s">
        <v>6</v>
      </c>
      <c r="B2" s="30" t="s">
        <v>129</v>
      </c>
      <c r="C2" s="30" t="s">
        <v>130</v>
      </c>
      <c r="D2" s="30" t="s">
        <v>131</v>
      </c>
      <c r="E2" s="28">
        <v>6</v>
      </c>
    </row>
    <row r="3" spans="1:5" x14ac:dyDescent="0.15">
      <c r="A3" s="29" t="s">
        <v>166</v>
      </c>
      <c r="B3" s="30" t="s">
        <v>132</v>
      </c>
      <c r="C3" s="30" t="s">
        <v>133</v>
      </c>
      <c r="D3" s="30" t="s">
        <v>134</v>
      </c>
      <c r="E3" s="28">
        <v>6</v>
      </c>
    </row>
    <row r="4" spans="1:5" x14ac:dyDescent="0.15">
      <c r="A4" s="29" t="s">
        <v>7</v>
      </c>
      <c r="B4" s="30" t="s">
        <v>135</v>
      </c>
      <c r="C4" s="30" t="s">
        <v>136</v>
      </c>
      <c r="D4" s="30" t="s">
        <v>137</v>
      </c>
      <c r="E4" s="28">
        <v>6</v>
      </c>
    </row>
    <row r="5" spans="1:5" x14ac:dyDescent="0.15">
      <c r="A5" s="29" t="s">
        <v>8</v>
      </c>
      <c r="B5" s="30" t="s">
        <v>138</v>
      </c>
      <c r="C5" s="30" t="s">
        <v>139</v>
      </c>
      <c r="D5" s="30" t="s">
        <v>140</v>
      </c>
      <c r="E5" s="28">
        <v>6</v>
      </c>
    </row>
    <row r="6" spans="1:5" x14ac:dyDescent="0.15">
      <c r="A6" s="29" t="s">
        <v>9</v>
      </c>
      <c r="B6" s="30" t="s">
        <v>141</v>
      </c>
      <c r="C6" s="30" t="s">
        <v>142</v>
      </c>
      <c r="D6" s="30" t="s">
        <v>143</v>
      </c>
      <c r="E6" s="28">
        <v>6</v>
      </c>
    </row>
    <row r="7" spans="1:5" x14ac:dyDescent="0.15">
      <c r="A7" s="29" t="s">
        <v>10</v>
      </c>
      <c r="B7" s="30" t="s">
        <v>144</v>
      </c>
      <c r="C7" s="30" t="s">
        <v>145</v>
      </c>
      <c r="D7" s="30" t="s">
        <v>146</v>
      </c>
      <c r="E7" s="28">
        <v>6</v>
      </c>
    </row>
    <row r="8" spans="1:5" x14ac:dyDescent="0.15">
      <c r="A8" s="29" t="s">
        <v>11</v>
      </c>
      <c r="B8" s="30" t="s">
        <v>147</v>
      </c>
      <c r="C8" s="30" t="s">
        <v>148</v>
      </c>
      <c r="D8" s="30" t="s">
        <v>149</v>
      </c>
      <c r="E8" s="28">
        <v>6</v>
      </c>
    </row>
    <row r="9" spans="1:5" x14ac:dyDescent="0.15">
      <c r="A9" s="29" t="s">
        <v>12</v>
      </c>
      <c r="B9" s="30" t="s">
        <v>150</v>
      </c>
      <c r="C9" s="30" t="s">
        <v>151</v>
      </c>
      <c r="D9" s="30" t="s">
        <v>152</v>
      </c>
      <c r="E9" s="28">
        <v>6</v>
      </c>
    </row>
    <row r="10" spans="1:5" x14ac:dyDescent="0.15">
      <c r="A10" s="29" t="s">
        <v>13</v>
      </c>
      <c r="B10" s="30" t="s">
        <v>153</v>
      </c>
      <c r="C10" s="30" t="s">
        <v>154</v>
      </c>
      <c r="D10" s="30" t="s">
        <v>155</v>
      </c>
      <c r="E10" s="28">
        <v>6</v>
      </c>
    </row>
    <row r="11" spans="1:5" x14ac:dyDescent="0.15">
      <c r="A11" s="29" t="s">
        <v>14</v>
      </c>
      <c r="B11" s="30" t="s">
        <v>156</v>
      </c>
      <c r="C11" s="30" t="s">
        <v>157</v>
      </c>
      <c r="D11" s="30" t="s">
        <v>158</v>
      </c>
      <c r="E11" s="28">
        <v>6</v>
      </c>
    </row>
    <row r="12" spans="1:5" x14ac:dyDescent="0.15">
      <c r="A12" s="29" t="s">
        <v>15</v>
      </c>
      <c r="B12" s="30" t="s">
        <v>159</v>
      </c>
      <c r="C12" s="30" t="s">
        <v>160</v>
      </c>
      <c r="D12" s="30" t="s">
        <v>161</v>
      </c>
      <c r="E12" s="28">
        <v>6</v>
      </c>
    </row>
    <row r="13" spans="1:5" x14ac:dyDescent="0.15">
      <c r="A13" s="29" t="s">
        <v>16</v>
      </c>
      <c r="B13" s="30" t="s">
        <v>162</v>
      </c>
      <c r="C13" s="30" t="s">
        <v>163</v>
      </c>
      <c r="D13" s="30" t="s">
        <v>164</v>
      </c>
      <c r="E13" s="28">
        <v>6</v>
      </c>
    </row>
    <row r="34" spans="1:5" x14ac:dyDescent="0.15">
      <c r="A34" s="71"/>
      <c r="B34" s="72"/>
      <c r="C34" s="72"/>
      <c r="D34" s="72"/>
      <c r="E34" s="27"/>
    </row>
    <row r="35" spans="1:5" x14ac:dyDescent="0.15">
      <c r="A35" s="71"/>
      <c r="B35" s="72"/>
      <c r="C35" s="72"/>
      <c r="D35" s="72"/>
      <c r="E35" s="27"/>
    </row>
    <row r="36" spans="1:5" x14ac:dyDescent="0.15">
      <c r="A36" s="71"/>
      <c r="B36" s="72"/>
      <c r="C36" s="72"/>
      <c r="D36" s="72"/>
      <c r="E36" s="27"/>
    </row>
  </sheetData>
  <phoneticPr fontId="19"/>
  <pageMargins left="0.59055118110236227" right="0.59055118110236227" top="0.39370078740157483" bottom="0.39370078740157483" header="0.51181102362204722" footer="0.51181102362204722"/>
  <pageSetup paperSize="9" orientation="portrait" horizontalDpi="0" verticalDpi="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E33"/>
  <sheetViews>
    <sheetView workbookViewId="0"/>
  </sheetViews>
  <sheetFormatPr defaultRowHeight="13.5" x14ac:dyDescent="0.15"/>
  <sheetData>
    <row r="2" spans="1:5" x14ac:dyDescent="0.15">
      <c r="A2" s="67" t="s">
        <v>79</v>
      </c>
      <c r="B2" s="68"/>
      <c r="C2" s="69"/>
      <c r="D2" s="68"/>
      <c r="E2" s="69"/>
    </row>
    <row r="3" spans="1:5" x14ac:dyDescent="0.15">
      <c r="A3" s="70" t="s">
        <v>0</v>
      </c>
      <c r="B3" s="68"/>
      <c r="C3" s="69"/>
      <c r="D3" s="68"/>
      <c r="E3" s="69"/>
    </row>
    <row r="4" spans="1:5" x14ac:dyDescent="0.15">
      <c r="A4" s="70" t="s">
        <v>80</v>
      </c>
      <c r="B4" s="68"/>
      <c r="C4" s="70" t="s">
        <v>81</v>
      </c>
      <c r="D4" s="68" t="s">
        <v>82</v>
      </c>
      <c r="E4" s="69">
        <v>1</v>
      </c>
    </row>
    <row r="5" spans="1:5" x14ac:dyDescent="0.15">
      <c r="A5" s="70" t="s">
        <v>83</v>
      </c>
      <c r="B5" s="68"/>
      <c r="C5" s="70" t="s">
        <v>84</v>
      </c>
      <c r="D5" s="68" t="s">
        <v>85</v>
      </c>
      <c r="E5" s="69">
        <v>2</v>
      </c>
    </row>
    <row r="6" spans="1:5" x14ac:dyDescent="0.15">
      <c r="A6" s="70" t="s">
        <v>86</v>
      </c>
      <c r="B6" s="68"/>
      <c r="C6" s="70" t="s">
        <v>20</v>
      </c>
      <c r="D6" s="68" t="s">
        <v>87</v>
      </c>
      <c r="E6" s="69">
        <v>3</v>
      </c>
    </row>
    <row r="7" spans="1:5" x14ac:dyDescent="0.15">
      <c r="A7" s="70" t="s">
        <v>88</v>
      </c>
      <c r="B7" s="68"/>
      <c r="C7" s="70" t="s">
        <v>89</v>
      </c>
      <c r="D7" s="68" t="s">
        <v>90</v>
      </c>
      <c r="E7" s="69">
        <v>4</v>
      </c>
    </row>
    <row r="8" spans="1:5" x14ac:dyDescent="0.15">
      <c r="A8" s="70" t="s">
        <v>122</v>
      </c>
      <c r="B8" s="68"/>
      <c r="C8" s="70" t="s">
        <v>91</v>
      </c>
      <c r="D8" s="68" t="s">
        <v>92</v>
      </c>
      <c r="E8" s="69">
        <v>6</v>
      </c>
    </row>
    <row r="9" spans="1:5" x14ac:dyDescent="0.15">
      <c r="A9" s="70" t="s">
        <v>93</v>
      </c>
      <c r="B9" s="68"/>
      <c r="C9" s="70" t="s">
        <v>94</v>
      </c>
      <c r="D9" s="68" t="s">
        <v>95</v>
      </c>
      <c r="E9" s="69">
        <v>7</v>
      </c>
    </row>
    <row r="10" spans="1:5" x14ac:dyDescent="0.15">
      <c r="A10" s="70" t="s">
        <v>96</v>
      </c>
      <c r="B10" s="68"/>
      <c r="C10" s="70" t="s">
        <v>97</v>
      </c>
      <c r="D10" s="68" t="s">
        <v>98</v>
      </c>
      <c r="E10" s="69">
        <v>8</v>
      </c>
    </row>
    <row r="11" spans="1:5" x14ac:dyDescent="0.15">
      <c r="A11" s="70" t="s">
        <v>99</v>
      </c>
      <c r="B11" s="68"/>
      <c r="C11" s="70" t="s">
        <v>100</v>
      </c>
      <c r="D11" s="68" t="s">
        <v>124</v>
      </c>
      <c r="E11" s="69">
        <v>9</v>
      </c>
    </row>
    <row r="12" spans="1:5" x14ac:dyDescent="0.15">
      <c r="A12" s="70" t="s">
        <v>101</v>
      </c>
      <c r="B12" s="68"/>
      <c r="C12" s="70" t="s">
        <v>102</v>
      </c>
      <c r="D12" s="68" t="s">
        <v>103</v>
      </c>
      <c r="E12" s="69">
        <v>10</v>
      </c>
    </row>
    <row r="13" spans="1:5" x14ac:dyDescent="0.15">
      <c r="A13" s="70" t="s">
        <v>104</v>
      </c>
      <c r="B13" s="68"/>
      <c r="C13" s="70" t="s">
        <v>105</v>
      </c>
      <c r="D13" s="68" t="s">
        <v>106</v>
      </c>
      <c r="E13" s="69">
        <v>11</v>
      </c>
    </row>
    <row r="14" spans="1:5" x14ac:dyDescent="0.15">
      <c r="A14" s="70" t="s">
        <v>29</v>
      </c>
      <c r="B14" s="68"/>
      <c r="C14" s="70" t="s">
        <v>17</v>
      </c>
      <c r="D14" s="68" t="s">
        <v>107</v>
      </c>
      <c r="E14" s="69">
        <v>12</v>
      </c>
    </row>
    <row r="15" spans="1:5" x14ac:dyDescent="0.15">
      <c r="A15" s="70" t="s">
        <v>108</v>
      </c>
      <c r="B15" s="68"/>
      <c r="C15" s="70" t="s">
        <v>18</v>
      </c>
      <c r="D15" s="68" t="s">
        <v>119</v>
      </c>
      <c r="E15" s="69">
        <v>13</v>
      </c>
    </row>
    <row r="16" spans="1:5" x14ac:dyDescent="0.15">
      <c r="A16" s="70" t="s">
        <v>30</v>
      </c>
      <c r="B16" s="68"/>
      <c r="C16" s="70" t="s">
        <v>19</v>
      </c>
      <c r="D16" s="68" t="s">
        <v>109</v>
      </c>
      <c r="E16" s="69">
        <v>14</v>
      </c>
    </row>
    <row r="17" spans="1:5" x14ac:dyDescent="0.15">
      <c r="A17" s="70" t="s">
        <v>31</v>
      </c>
      <c r="B17" s="68"/>
      <c r="C17" s="70" t="s">
        <v>110</v>
      </c>
      <c r="D17" s="68" t="s">
        <v>111</v>
      </c>
      <c r="E17" s="69">
        <v>15</v>
      </c>
    </row>
    <row r="18" spans="1:5" x14ac:dyDescent="0.15">
      <c r="A18" s="70" t="s">
        <v>33</v>
      </c>
      <c r="B18" s="68"/>
      <c r="C18" s="70" t="s">
        <v>112</v>
      </c>
      <c r="D18" s="68" t="s">
        <v>113</v>
      </c>
      <c r="E18" s="69">
        <v>16</v>
      </c>
    </row>
    <row r="19" spans="1:5" x14ac:dyDescent="0.15">
      <c r="A19" s="70"/>
      <c r="B19" s="68"/>
      <c r="C19" s="70"/>
      <c r="D19" s="68"/>
      <c r="E19" s="69"/>
    </row>
    <row r="20" spans="1:5" x14ac:dyDescent="0.15">
      <c r="A20" s="70"/>
      <c r="B20" s="68"/>
      <c r="C20" s="70" t="s">
        <v>114</v>
      </c>
      <c r="D20" s="68" t="s">
        <v>115</v>
      </c>
      <c r="E20" s="69">
        <v>1</v>
      </c>
    </row>
    <row r="21" spans="1:5" x14ac:dyDescent="0.15">
      <c r="A21" s="70" t="s">
        <v>1</v>
      </c>
      <c r="B21" s="68"/>
      <c r="C21" s="70" t="s">
        <v>84</v>
      </c>
      <c r="D21" s="68" t="s">
        <v>85</v>
      </c>
      <c r="E21" s="69">
        <v>2</v>
      </c>
    </row>
    <row r="22" spans="1:5" x14ac:dyDescent="0.15">
      <c r="A22" s="70" t="s">
        <v>80</v>
      </c>
      <c r="B22" s="68"/>
      <c r="C22" s="70" t="s">
        <v>91</v>
      </c>
      <c r="D22" s="68" t="s">
        <v>92</v>
      </c>
      <c r="E22" s="69">
        <v>3</v>
      </c>
    </row>
    <row r="23" spans="1:5" x14ac:dyDescent="0.15">
      <c r="A23" s="70" t="s">
        <v>83</v>
      </c>
      <c r="B23" s="68"/>
      <c r="C23" s="70" t="s">
        <v>89</v>
      </c>
      <c r="D23" s="68" t="s">
        <v>90</v>
      </c>
      <c r="E23" s="69">
        <v>4</v>
      </c>
    </row>
    <row r="24" spans="1:5" x14ac:dyDescent="0.15">
      <c r="A24" s="70" t="s">
        <v>86</v>
      </c>
      <c r="B24" s="68"/>
      <c r="C24" s="70" t="s">
        <v>110</v>
      </c>
      <c r="D24" s="68" t="s">
        <v>111</v>
      </c>
      <c r="E24" s="69">
        <v>5</v>
      </c>
    </row>
    <row r="25" spans="1:5" x14ac:dyDescent="0.15">
      <c r="A25" s="70" t="s">
        <v>88</v>
      </c>
      <c r="B25" s="68"/>
      <c r="C25" s="70" t="s">
        <v>97</v>
      </c>
      <c r="D25" s="68" t="s">
        <v>98</v>
      </c>
      <c r="E25" s="69">
        <v>6</v>
      </c>
    </row>
    <row r="26" spans="1:5" x14ac:dyDescent="0.15">
      <c r="A26" s="70" t="s">
        <v>93</v>
      </c>
      <c r="B26" s="68"/>
      <c r="C26" s="70" t="s">
        <v>102</v>
      </c>
      <c r="D26" s="68" t="s">
        <v>123</v>
      </c>
      <c r="E26" s="69">
        <v>7</v>
      </c>
    </row>
    <row r="27" spans="1:5" x14ac:dyDescent="0.15">
      <c r="A27" s="70" t="s">
        <v>116</v>
      </c>
      <c r="B27" s="68"/>
      <c r="C27" s="70" t="s">
        <v>105</v>
      </c>
      <c r="D27" s="68" t="s">
        <v>117</v>
      </c>
      <c r="E27" s="69">
        <v>8</v>
      </c>
    </row>
    <row r="28" spans="1:5" x14ac:dyDescent="0.15">
      <c r="A28" s="70" t="s">
        <v>118</v>
      </c>
      <c r="B28" s="68"/>
      <c r="C28" s="70" t="s">
        <v>17</v>
      </c>
      <c r="D28" s="68" t="s">
        <v>107</v>
      </c>
      <c r="E28" s="69">
        <v>9</v>
      </c>
    </row>
    <row r="29" spans="1:5" x14ac:dyDescent="0.15">
      <c r="A29" s="70" t="s">
        <v>29</v>
      </c>
      <c r="B29" s="68"/>
      <c r="C29" s="70" t="s">
        <v>18</v>
      </c>
      <c r="D29" s="68" t="s">
        <v>125</v>
      </c>
      <c r="E29" s="69">
        <v>10</v>
      </c>
    </row>
    <row r="30" spans="1:5" x14ac:dyDescent="0.15">
      <c r="A30" s="70" t="s">
        <v>30</v>
      </c>
      <c r="B30" s="68"/>
      <c r="C30" s="70" t="s">
        <v>19</v>
      </c>
      <c r="D30" s="68" t="s">
        <v>120</v>
      </c>
      <c r="E30" s="69">
        <v>11</v>
      </c>
    </row>
    <row r="31" spans="1:5" x14ac:dyDescent="0.15">
      <c r="A31" s="66" t="s">
        <v>31</v>
      </c>
      <c r="B31" s="65"/>
      <c r="C31" s="66" t="s">
        <v>112</v>
      </c>
      <c r="D31" s="65" t="s">
        <v>121</v>
      </c>
      <c r="E31" s="64"/>
    </row>
    <row r="32" spans="1:5" x14ac:dyDescent="0.15">
      <c r="A32" s="66" t="s">
        <v>33</v>
      </c>
      <c r="B32" s="65"/>
      <c r="C32" s="64"/>
      <c r="D32" s="65"/>
      <c r="E32" s="64"/>
    </row>
    <row r="33" spans="1:5" x14ac:dyDescent="0.15">
      <c r="A33" s="64"/>
      <c r="B33" s="64"/>
      <c r="C33" s="64"/>
      <c r="D33" s="64"/>
      <c r="E33" s="64"/>
    </row>
  </sheetData>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参加申込一覧表（入力見本）</vt:lpstr>
      <vt:lpstr>男子01</vt:lpstr>
      <vt:lpstr>女子01</vt:lpstr>
      <vt:lpstr>リレー男子</vt:lpstr>
      <vt:lpstr>リレー女子</vt:lpstr>
      <vt:lpstr>ＭＣ</vt:lpstr>
      <vt:lpstr>種目一覧</vt:lpstr>
      <vt:lpstr>リレー女子!Print_Area</vt:lpstr>
      <vt:lpstr>リレー男子!Print_Area</vt:lpstr>
      <vt:lpstr>'参加申込一覧表（入力見本）'!Print_Area</vt:lpstr>
      <vt:lpstr>女子01!Print_Area</vt:lpstr>
      <vt:lpstr>男子01!Print_Area</vt:lpstr>
    </vt:vector>
  </TitlesOfParts>
  <Company>真室川町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本間　拓</dc:creator>
  <cp:lastModifiedBy>遠藤　陽太</cp:lastModifiedBy>
  <cp:lastPrinted>2024-06-14T05:17:45Z</cp:lastPrinted>
  <dcterms:created xsi:type="dcterms:W3CDTF">2010-10-25T02:04:52Z</dcterms:created>
  <dcterms:modified xsi:type="dcterms:W3CDTF">2025-06-01T01:55:37Z</dcterms:modified>
</cp:coreProperties>
</file>